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65" yWindow="180" windowWidth="12840" windowHeight="11760" tabRatio="848" activeTab="11"/>
  </bookViews>
  <sheets>
    <sheet name="2015.10" sheetId="2" r:id="rId1"/>
    <sheet name="2015.11" sheetId="6" r:id="rId2"/>
    <sheet name="2015.12" sheetId="5" r:id="rId3"/>
    <sheet name="2016.01" sheetId="9" r:id="rId4"/>
    <sheet name="2016.02" sheetId="8" r:id="rId5"/>
    <sheet name="2016.03" sheetId="11" r:id="rId6"/>
    <sheet name="2016.04" sheetId="13" r:id="rId7"/>
    <sheet name="2016.05" sheetId="14" r:id="rId8"/>
    <sheet name="2016.06" sheetId="15" r:id="rId9"/>
    <sheet name="2016.07" sheetId="16" r:id="rId10"/>
    <sheet name="2016.08" sheetId="17" r:id="rId11"/>
    <sheet name="2016.09" sheetId="18" r:id="rId12"/>
    <sheet name="Бодох" sheetId="12" r:id="rId13"/>
  </sheets>
  <calcPr calcId="125725"/>
</workbook>
</file>

<file path=xl/calcChain.xml><?xml version="1.0" encoding="utf-8"?>
<calcChain xmlns="http://schemas.openxmlformats.org/spreadsheetml/2006/main">
  <c r="N23" i="18"/>
  <c r="M23"/>
  <c r="N36"/>
  <c r="N34"/>
  <c r="L31"/>
  <c r="L27"/>
  <c r="D95" i="14"/>
  <c r="D95" i="15"/>
  <c r="D93" i="18"/>
  <c r="D89"/>
  <c r="D86"/>
  <c r="D79"/>
  <c r="D75"/>
  <c r="L23"/>
  <c r="J23"/>
  <c r="K23"/>
  <c r="H18"/>
  <c r="D93" i="17"/>
  <c r="D89"/>
  <c r="D86"/>
  <c r="D79"/>
  <c r="D75"/>
  <c r="N34"/>
  <c r="L23" s="1"/>
  <c r="L31"/>
  <c r="L27"/>
  <c r="J23" s="1"/>
  <c r="K23"/>
  <c r="H18"/>
  <c r="U23" i="16"/>
  <c r="V34"/>
  <c r="T31"/>
  <c r="S23" s="1"/>
  <c r="T27"/>
  <c r="R23" s="1"/>
  <c r="T23"/>
  <c r="P18"/>
  <c r="J19"/>
  <c r="K19"/>
  <c r="K23"/>
  <c r="I19" s="1"/>
  <c r="L19" i="15"/>
  <c r="D8"/>
  <c r="G14" i="16"/>
  <c r="D86"/>
  <c r="D79"/>
  <c r="D75"/>
  <c r="N25" i="18" l="1"/>
  <c r="M23" i="17"/>
  <c r="M25" s="1"/>
  <c r="U25" i="16"/>
  <c r="D93"/>
  <c r="D89"/>
  <c r="M30"/>
  <c r="K27"/>
  <c r="D11" i="15"/>
  <c r="D14"/>
  <c r="M30"/>
  <c r="I19" i="14"/>
  <c r="D47" i="15" l="1"/>
  <c r="D47" i="14" l="1"/>
  <c r="D100" i="15" l="1"/>
  <c r="D93"/>
  <c r="D89"/>
  <c r="D86"/>
  <c r="D79"/>
  <c r="D75"/>
  <c r="K19"/>
  <c r="D29"/>
  <c r="K27"/>
  <c r="J19" s="1"/>
  <c r="D26"/>
  <c r="K23"/>
  <c r="D23"/>
  <c r="I19"/>
  <c r="D17"/>
  <c r="G14"/>
  <c r="L21" i="13"/>
  <c r="L19" i="14"/>
  <c r="L21"/>
  <c r="D16"/>
  <c r="D15"/>
  <c r="D8"/>
  <c r="L21" i="15" l="1"/>
  <c r="D100" i="14"/>
  <c r="D75"/>
  <c r="D93" l="1"/>
  <c r="D89"/>
  <c r="D86"/>
  <c r="D79"/>
  <c r="M30"/>
  <c r="K19" s="1"/>
  <c r="D29"/>
  <c r="K27"/>
  <c r="J19" s="1"/>
  <c r="D26"/>
  <c r="K23"/>
  <c r="D23"/>
  <c r="D17"/>
  <c r="G14"/>
  <c r="D14"/>
  <c r="D11"/>
  <c r="G45" i="11"/>
  <c r="E45"/>
  <c r="D29" i="13"/>
  <c r="D26"/>
  <c r="D23"/>
  <c r="D17"/>
  <c r="G14"/>
  <c r="D16"/>
  <c r="D15"/>
  <c r="D14" s="1"/>
  <c r="D11"/>
  <c r="D8"/>
  <c r="L19" i="11" l="1"/>
  <c r="K23" i="13"/>
  <c r="I19" s="1"/>
  <c r="K23" i="11"/>
  <c r="D89" i="13"/>
  <c r="D86"/>
  <c r="D79"/>
  <c r="D75"/>
  <c r="L19" l="1"/>
  <c r="D98"/>
  <c r="D95"/>
  <c r="D93" s="1"/>
  <c r="M30"/>
  <c r="K19" s="1"/>
  <c r="K27"/>
  <c r="J19" s="1"/>
  <c r="K27" i="11"/>
  <c r="M30"/>
  <c r="R17" i="12"/>
  <c r="S28"/>
  <c r="Q25"/>
  <c r="Q21"/>
  <c r="D93" i="11"/>
  <c r="D89"/>
  <c r="D86"/>
  <c r="D79"/>
  <c r="D75"/>
  <c r="D64"/>
  <c r="D93" i="9"/>
  <c r="D89"/>
  <c r="D86"/>
  <c r="D79"/>
  <c r="D75"/>
  <c r="D64"/>
  <c r="D93" i="8"/>
  <c r="D89"/>
  <c r="D86"/>
  <c r="D79"/>
  <c r="D75"/>
  <c r="D64"/>
  <c r="D8" i="6"/>
  <c r="D11"/>
  <c r="D14"/>
  <c r="D17"/>
  <c r="D20"/>
  <c r="D23"/>
  <c r="D26"/>
  <c r="D29"/>
  <c r="D32"/>
  <c r="D64"/>
  <c r="D75"/>
  <c r="D79"/>
  <c r="D86"/>
  <c r="D89"/>
  <c r="D93"/>
  <c r="D97"/>
  <c r="D93" i="5" l="1"/>
  <c r="D97" l="1"/>
  <c r="D89"/>
  <c r="D86"/>
  <c r="D79"/>
  <c r="D75"/>
  <c r="D64"/>
  <c r="D32"/>
</calcChain>
</file>

<file path=xl/sharedStrings.xml><?xml version="1.0" encoding="utf-8"?>
<sst xmlns="http://schemas.openxmlformats.org/spreadsheetml/2006/main" count="1685" uniqueCount="173">
  <si>
    <t>Хууль зүйн сайдын 2014 оны 4 сарын 7-ны өдрийн А/48 дугаар тушаалаар батлав.</t>
  </si>
  <si>
    <t>МАЯГТ №2 УБЕГ</t>
  </si>
  <si>
    <t xml:space="preserve">Үзүүлэлт </t>
  </si>
  <si>
    <t>м/д</t>
  </si>
  <si>
    <t xml:space="preserve">                                                    А</t>
  </si>
  <si>
    <t>Б</t>
  </si>
  <si>
    <t>1. Иргэний улсын бүртгэлийн мэдээ</t>
  </si>
  <si>
    <t>Монгол улсын нийт иргэн</t>
  </si>
  <si>
    <t>Үүнээс:</t>
  </si>
  <si>
    <t>Эрэгтэй</t>
  </si>
  <si>
    <t>Эмэгтэй</t>
  </si>
  <si>
    <t>18-аас дээш насны иргэн</t>
  </si>
  <si>
    <t xml:space="preserve">нийт </t>
  </si>
  <si>
    <t xml:space="preserve"> 18-аас доош насны иргэн</t>
  </si>
  <si>
    <t>Төрсний бүртгэл</t>
  </si>
  <si>
    <t>Гэрлэлтийн бүртгэл</t>
  </si>
  <si>
    <t xml:space="preserve">Анхны </t>
  </si>
  <si>
    <t>Дахин</t>
  </si>
  <si>
    <t>Гэрлэлт цуцалсны бүртгэл</t>
  </si>
  <si>
    <t>Захиргааны журмаар</t>
  </si>
  <si>
    <t>Шүүхийн журмаар</t>
  </si>
  <si>
    <t>Үрчлэлтийн бүртгэл</t>
  </si>
  <si>
    <t>Монгол Улсын иргэнд</t>
  </si>
  <si>
    <t>Гадаад Улсын иргэнд</t>
  </si>
  <si>
    <t>Нас баралтын бүртгэл</t>
  </si>
  <si>
    <t xml:space="preserve">Гадаадын иргэдийн гэр бүлийн байдлын бүртгэл </t>
  </si>
  <si>
    <t>Гэрлэлт цуцлалтын бүртгэл</t>
  </si>
  <si>
    <t>Холимог гэр бүлд төрсөн хүүхдийн бүртгэл</t>
  </si>
  <si>
    <t xml:space="preserve">Аймаг хот руу бүр мөсөн шилжин явах </t>
  </si>
  <si>
    <t xml:space="preserve">Нийт </t>
  </si>
  <si>
    <t>Насанд хүрэгч</t>
  </si>
  <si>
    <t>Аймаг хотоос бүр мөсөн шилжин ирэх</t>
  </si>
  <si>
    <t>Өмнө бүртгэлд хамрагдаагүй байсан иргэний бүртгэл /шинээр төрсөн, харьяат болсон, харьяалал сэргээн тогтоолгосон хамаарахгүй/</t>
  </si>
  <si>
    <t>Иргэний цахим үнэмлэх</t>
  </si>
  <si>
    <t>Шинээр олгосон</t>
  </si>
  <si>
    <t>Хугацаа сунгасан</t>
  </si>
  <si>
    <t>Үндэсний энгийн гадаад паспорт</t>
  </si>
  <si>
    <t>Цахимжуулсан иргэний бүртгэлийн хувь</t>
  </si>
  <si>
    <t>2. Хуулийн этгээдийн улсын бүртгэлийн мэдээ</t>
  </si>
  <si>
    <t>Улсын бүртгэлд бүртгэгдсэн нийт хуулийн этгээд</t>
  </si>
  <si>
    <t>Хувьцаат компани</t>
  </si>
  <si>
    <t>Хязгаарлагдмал хариуцлагатай компани</t>
  </si>
  <si>
    <t>Төрийн өмчит аж ахуйн тооцоотой үйлдвэрийн газар</t>
  </si>
  <si>
    <t>Орон нутгийн өмчит аж ахуйн тооцоотой үйлдвэрийн газар</t>
  </si>
  <si>
    <t xml:space="preserve">Төрийн байгууллага, албан газар, улсын төсөвт үйлдвэрийн газар </t>
  </si>
  <si>
    <t xml:space="preserve">Нөхөрлөл </t>
  </si>
  <si>
    <t>Хоршоо</t>
  </si>
  <si>
    <t>Хадгаламж, зээлийн хоршоо</t>
  </si>
  <si>
    <t>Төрийн бус байгууллага</t>
  </si>
  <si>
    <t>Сан</t>
  </si>
  <si>
    <t>Үйлдвэрчний эвлэлийн байгууллага</t>
  </si>
  <si>
    <t>Шашны байгууллага</t>
  </si>
  <si>
    <t>Хэвлэл мэдээллийн хэрэгсэл</t>
  </si>
  <si>
    <t>Тайлант хугацаанд шинээр бүртгэгдсэн хуулийн этгээд</t>
  </si>
  <si>
    <t>Татан буугдаж улсын бүртгэлээс хасагдсан хуулийн этгээд</t>
  </si>
  <si>
    <t>Жижиг дунд үйлдвэр эрхлэгчээр бүртгүүлсэн хуулийн этгээд</t>
  </si>
  <si>
    <t>Жижиг дунд үйлдвэр эрхлэгчээр бүртгүүлсэн иргэн /малчин өрх/</t>
  </si>
  <si>
    <t>Гадаадын хөрөнгө оруулалттай хуулийн этгээдийн төлөөлөгчийн газрын бүртгэл</t>
  </si>
  <si>
    <t>Татан буугдаж улсын бүртгэлээс хасагдсан гадаадын хөрөнгө оруулалттай хуулийн этгээд</t>
  </si>
  <si>
    <t>Гадаадын хуулийн этгээдийн төлөөлөгчийн газар /ашгийн бус/</t>
  </si>
  <si>
    <t>Татан буугдаж улсын бүртгэлээс хасагдсан гадаадын хуулийн этгээдийн төлөөлөгчийн газар</t>
  </si>
  <si>
    <t>Цахимжуулсан хуулийн этгээдийн бүртгэлийн хувь</t>
  </si>
  <si>
    <t>3.Эд хөрөнгийн эрхийн улсын бүртгэлийн мэдээ</t>
  </si>
  <si>
    <t xml:space="preserve">Газраас бусад үл хөдлөх эд хөрөнгө өмчлөх эрхийн улсын бүртгэл </t>
  </si>
  <si>
    <t>Үл хөдлөх эд хөрөнгийн өмчлөх эрхийн анхны бүртгэл</t>
  </si>
  <si>
    <t>Төрөөс үнэгүй хувьчилсан орон сууцны баталгаажуулалт</t>
  </si>
  <si>
    <t>Газар өмчлөх эрхийн улсын бүртгэл</t>
  </si>
  <si>
    <t>Төрөөс худалдаж авсан газрын өмчлөх эрхийн анхны бүртгэл</t>
  </si>
  <si>
    <t>Төрөөс үнэгүй хувьчилсан газрын өмчлөх эрхийн анхны бүртгэл</t>
  </si>
  <si>
    <t>Газар эзэмших, ашиглах эрхийн анхны бүртгэл</t>
  </si>
  <si>
    <t>Гэрээний эрхийн бүртгэл</t>
  </si>
  <si>
    <t>Худалдах худалдан авах гэрээ</t>
  </si>
  <si>
    <t>Бэлэглэх гэрээ</t>
  </si>
  <si>
    <t>Барьцааны гэрээ</t>
  </si>
  <si>
    <t>Өв залгамжлалын гэрээ</t>
  </si>
  <si>
    <t>Хамтран өмчлөгч өөрчлөгдөх гэрээ</t>
  </si>
  <si>
    <t>Бусад /Эд хөрөнгийн хэмжээ өөрчлөгдөх, гэрээ дуусгавар, лавлагаа, урдчилсан тэмдэглэл г.м/.</t>
  </si>
  <si>
    <t>4. Улсын бүртгэлийн архив болон хяналт шалгалтын мэдээ</t>
  </si>
  <si>
    <t>Улсын бүртгэлийн архивын нэгдсэн тоо /2015 оны/</t>
  </si>
  <si>
    <t>Иргэн</t>
  </si>
  <si>
    <t>Хуулийн этгээд</t>
  </si>
  <si>
    <t>Эд хөрөнгө</t>
  </si>
  <si>
    <t>Олгосон лавлагаа /хуулбар/</t>
  </si>
  <si>
    <t>Иргэний баримт</t>
  </si>
  <si>
    <t>Хуулийн этгээдийн баримт</t>
  </si>
  <si>
    <t>Эд хөрөнгийн эрхийн баримт</t>
  </si>
  <si>
    <t>Бүртгэлийн хяналт, шалгалтын нэгдсэн тоо</t>
  </si>
  <si>
    <t>Графикийн дагуу</t>
  </si>
  <si>
    <t>Өргөдөл, санал, гомдлын мөрөөр</t>
  </si>
  <si>
    <t>Илрүүлсэн зөрчил</t>
  </si>
  <si>
    <t>Эрх бүхий хууль, хяналтын байгууллагад шилжүүлсэн</t>
  </si>
  <si>
    <t>Захиргааны хариуцлага ногдуулсан</t>
  </si>
  <si>
    <t>83.31%</t>
  </si>
  <si>
    <t xml:space="preserve">                     Хянасан: /Тамгын газрын дарга/........................../С.Алтангэрэл/</t>
  </si>
  <si>
    <t xml:space="preserve">                     Мэдээ гаргасан: /ДАХ-ийн мэргэжилтэн/......................... /Х. Уянга /</t>
  </si>
  <si>
    <t>Ногдуулсан торгуулийн хэмжээ</t>
  </si>
  <si>
    <t xml:space="preserve">               2015 оны 11 сарын 3</t>
  </si>
  <si>
    <t xml:space="preserve">                                                         тамга тэмдэг</t>
  </si>
  <si>
    <t xml:space="preserve">Улсын бүртгэлийн ерөнхий газрын                                                                           2015 оны ............... дугаар албан бичгийн хавсралт </t>
  </si>
  <si>
    <t>УЛСЫН БҮРТГЭЛИЙН ЕРӨНХИЙ ГАЗРЫН 
ЗАХИРГААНЫ СТАТИСТИКИЙН МЭДЭЭЛЭЛ</t>
  </si>
  <si>
    <t>Жилийн эхнээс өссөн дүн 
/тоогоор/</t>
  </si>
  <si>
    <t>Мэдээ гаргасан: /Дотоод аудитын хэлтсийн мэргэжилтэн/......................... /Д.Уянга/</t>
  </si>
  <si>
    <t>тамга тэмдэг</t>
  </si>
  <si>
    <t>2015 оны 11 дүгээр сар</t>
  </si>
  <si>
    <t xml:space="preserve">        Хянасан: /Дотоод аудитын хэлтсийн дарга/............................../П.Энхмаа/</t>
  </si>
  <si>
    <t>Тайлбар: Энэ хүснэгтэд тусгагдаагүй Боловсрол, сургалтын байгууллага-192, Эрдэм шинжилгээний байгууллага-2, Хязгаарлагдмал хариуцлагатай нөхөрлөл-4 нь Улсын бүртгэлд бүртгэгдсэн нийт хуулийн этгээдийн тоонд орсон болно.</t>
  </si>
  <si>
    <t>2015 оны 12 дугаар сарын 03-ны өдөр</t>
  </si>
  <si>
    <t>2015 оны 12 дугаар сар</t>
  </si>
  <si>
    <t>Тайлбар: Энэ хүснэгтэд тусгагдаагүй Боловсрол, сургалтын байгууллага-220, Эрдэм шинжилгээний байгууллага-2, Хязгаарлагдмал хариуцлагатай нөхөрлөл-4 нь Улсын бүртгэлд бүртгэгдсэн нийт хуулийн этгээдийн тоонд орсон болно.</t>
  </si>
  <si>
    <t xml:space="preserve">Улсын бүртгэлийн ерөнхий газрын                                                                           2016 оны ............... дугаар албан бичгийн хавсралт </t>
  </si>
  <si>
    <t>2016 оны 01 дүгээр сарын 04-ний өдөр</t>
  </si>
  <si>
    <t xml:space="preserve">Улсын бүртгэл, статистикийн ерөнхий газрын                                                                           2016 оны ............... дугаар албан бичгийн хавсралт </t>
  </si>
  <si>
    <t>2016 оны 01 дүгээр сар</t>
  </si>
  <si>
    <t>УЛСЫН БҮРТГЭЛ, СТАТИСТИКИЙН ЕРӨНХИЙ ГАЗРЫН 
ЗАХИРГААНЫ СТАТИСТИКИЙН МЭДЭЭЛЭЛ</t>
  </si>
  <si>
    <t>18-аас доош насны иргэн</t>
  </si>
  <si>
    <t>Тайлбар: Энэ хүснэгтэд тусгагдаагүй Боловсрол, сургалтын байгууллага-231, Эрдэм шинжилгээний байгууллага-2, Хязгаарлагдмал хариуцлагатай нөхөрлөл-4 нь Улсын бүртгэлд бүртгэгдсэн нийт хуулийн этгээдийн тоонд орсон болно.</t>
  </si>
  <si>
    <t>2016 оны 02 дугаар сарын 03-ны өдөр</t>
  </si>
  <si>
    <t>Улсын бүртгэлийн архивын нэгдсэн тоо /2016 оны/</t>
  </si>
  <si>
    <t>2016 оны 02 дугаар сар</t>
  </si>
  <si>
    <t>2016 оны 03 дугаар сарын 04-ний өдөр</t>
  </si>
  <si>
    <t>Тайлбар: 1. Энэ хүснэгтэд тусгагдаагүй Боловсрол, сургалтын байгууллага-248, Эрдэм шинжилгээний байгууллага-2, Хязгаарлагдмал хариуцлагатай нөхөрлөл-4 нь Улсын бүртгэлд бүртгэгдсэн нийт хуулийн этгээдийн тоонд орсон болно.
2. Монгол Улсын харъяатаас гарсан 753 иргэнийг хасч, Монгол Улсын нийт иргэний тоог гаргасан болно.</t>
  </si>
  <si>
    <t>2016 оны 03 дугаар сар</t>
  </si>
  <si>
    <t>ТАВ. УЛСЫН БҮРТГЭЛИЙН ТӨВ АРХИВ</t>
  </si>
  <si>
    <t xml:space="preserve">        Эд хөрөнгийн эрхийн улсын бүртгэлийн 2014 оны 3-р улиралын дүнг 2015 оны     3-р улиралын  дүнтэй харьцуулж дүн шинжилгээ хийхэд:</t>
  </si>
  <si>
    <t>д/д</t>
  </si>
  <si>
    <t>Статистик мэдээллийн үзүүлэлт</t>
  </si>
  <si>
    <t>2014 он</t>
  </si>
  <si>
    <t>2015 он</t>
  </si>
  <si>
    <t xml:space="preserve">Өсөлт/+/, бууралт/-/ </t>
  </si>
  <si>
    <t>тоо</t>
  </si>
  <si>
    <t>хувь</t>
  </si>
  <si>
    <t>Улсын бүртгэлийн архивын нэгдсэн тоо /2014 он/</t>
  </si>
  <si>
    <t xml:space="preserve">Иргэн </t>
  </si>
  <si>
    <t>нийт</t>
  </si>
  <si>
    <t>төр</t>
  </si>
  <si>
    <t>нас б</t>
  </si>
  <si>
    <t>б/х-гүй</t>
  </si>
  <si>
    <t>2016 оны 04 дүгээр сарын 04-ний өдөр</t>
  </si>
  <si>
    <t>Эд хөрөнгийн эрхийн баримт /нийслэл/</t>
  </si>
  <si>
    <t>Тайлбар: 1. Энэ хүснэгтэд тусгагдаагүй Боловсрол, сургалтын байгууллага-255, Эрдэм шинжилгээний байгууллага-2, Хязгаарлагдмал хариуцлагатай нөхөрлөл-4 нь Улсын бүртгэлд бүртгэгдсэн нийт хуулийн этгээдийн тоонд орсон болно.
2. 3 дугаар сард Монгол Улсын харьяат болсон 1 иргэнийг нэмж, Монгол Улсын нийт иргэний тоог гаргасан болно.</t>
  </si>
  <si>
    <t>2016 оны 04 дүгээр сар</t>
  </si>
  <si>
    <t xml:space="preserve">Мэдээ гаргасан: </t>
  </si>
  <si>
    <t>2016 оны 05 дугаар сарын 04-ний өдөр</t>
  </si>
  <si>
    <t xml:space="preserve">Хянасан: </t>
  </si>
  <si>
    <t>Тайлбар: 1. Энэ хүснэгтэд тусгагдаагүй Боловсрол, сургалтын байгууллага-261, Эрдэм шинжилгээний байгууллага-2, Хязгаарлагдмал хариуцлагатай нөхөрлөл-4 нь Улсын бүртгэлд бүртгэгдсэн нийт хуулийн этгээдийн тоонд орсон болно.
2. 3 дугаар сард Монгол Улсын харьяат болсон 1 иргэнийг нэмж, Монгол Улсын нийт иргэний тоог гаргасан болно.</t>
  </si>
  <si>
    <t>НБХАГ-ын ахлах мэргэжилтэн............................../Б.Анхзаяа/</t>
  </si>
  <si>
    <t>НБХАГ-ын мэргэжилтэн............................../Ө.Уянгаа/</t>
  </si>
  <si>
    <t>2016 оны 05 дугаар сар</t>
  </si>
  <si>
    <t>НБХАГ-ын дарга............................../Б.Бадамцэцэг/</t>
  </si>
  <si>
    <t>2016 оны 06 дугаар сарын 03-ны өдөр</t>
  </si>
  <si>
    <t>Тайлбар: 1. Энэ хүснэгтэд тусгагдаагүй Боловсрол, сургалтын байгууллага-269, Эрдэм шинжилгээний байгууллага-2, Хязгаарлагдмал хариуцлагатай нөхөрлөл-4 нь Улсын бүртгэлд бүртгэгдсэн нийт хуулийн этгээдийн тоонд орсон болно.
2. 3 дугаар сард Монгол Улсын харьяат болсон 1 иргэнийг нэмж, Монгол Улсын нийт иргэний тоог гаргасан болно.</t>
  </si>
  <si>
    <t>-</t>
  </si>
  <si>
    <t>18 ба түүнээс дээш насны иргэн</t>
  </si>
  <si>
    <t>2016 оны 06 дугаар сар</t>
  </si>
  <si>
    <t>Тайлбар: 1. Энэ хүснэгтэд тусгагдаагүй Боловсрол, сургалтын байгууллага-278, Эрдэм шинжилгээний байгууллага-2, Хязгаарлагдмал хариуцлагатай нөхөрлөл-8 нь Улсын бүртгэлд бүртгэгдсэн нийт хуулийн этгээдийн тоонд орсон болно.
2. 3 дугаар сард Монгол Улсын харьяат болсон 1 иргэнийг нэмж, Монгол Улсын нийт иргэний тоог гаргасан болно.</t>
  </si>
  <si>
    <t>2016 оны 7 дугаар сарын 5-ны өдөр</t>
  </si>
  <si>
    <t>ХШҮГ-ын дарга............................../Т.Гантөмөр/</t>
  </si>
  <si>
    <t>ХШҮГ-ын мэргэжилтэн............................../Д.Уянга/</t>
  </si>
  <si>
    <t>Тайлбар: 1. Энэ хүснэгтэд тусгагдаагүй Боловсрол, сургалтын байгууллага-283, Эрдэм шинжилгээний байгууллага-2, Хязгаарлагдмал хариуцлагатай нөхөрлөл-8 нь Улсын бүртгэлд бүртгэгдсэн нийт хуулийн этгээдийн тоонд орсон болно.
2. 3 дугаар сард Монгол Улсын харьяат болсон 1 иргэнийг нэмж, Монгол Улсын нийт иргэний тоог гаргасан болно.</t>
  </si>
  <si>
    <t>2016 оны 8 дугаар сарын 04-ний өдөр</t>
  </si>
  <si>
    <t>В</t>
  </si>
  <si>
    <t>2016 оны 07 дугаар сар</t>
  </si>
  <si>
    <t>2016 оны 08 дугаар сар</t>
  </si>
  <si>
    <t>Тайлбар: 1. Энэ хүснэгтэд тусгагдаагүй Боловсрол, сургалтын байгууллага-294, Эрдэм шинжилгээний байгууллага-2, Хязгаарлагдмал хариуцлагатай нөхөрлөл-8 нь Улсын бүртгэлд бүртгэгдсэн нийт хуулийн этгээдийн тоонд орсон болно.
2. 3 дугаар сард Монгол Улсын харьяат болсон 1 иргэнийг нэмж, Монгол Улсын нийт иргэний тоог гаргасан болно.</t>
  </si>
  <si>
    <t>2016 оны 9 дүгээр сарын 05-ны өдөр</t>
  </si>
  <si>
    <t>2016 оны 09 дүгээр сар</t>
  </si>
  <si>
    <t>ОЮУНЫ ӨМЧ, УЛСЫН БҮРТГЭЛИЙН ЕРӨНХИЙ ГАЗРЫН 
ЗАХИРГААНЫ СТАТИСТИКИЙН МЭДЭЭЛЭЛ</t>
  </si>
  <si>
    <t xml:space="preserve">Оюуны өмч, Улсын бүртгэлийн ерөнхий газрын                                                                           2016 оны ............... дугаар албан бичгийн хавсралт </t>
  </si>
  <si>
    <t>2016 оны 10 дугаар сарын 05-ны өдөр</t>
  </si>
  <si>
    <t>ХШҮДАГ-ын мэргэжилтэн............................../Д.Уянга/</t>
  </si>
  <si>
    <t>ХШҮДАГ-ын дарга........................................../Т.Гантөмөр/</t>
  </si>
  <si>
    <t>Тайлбар: 1. Энэ хүснэгтэд тусгагдаагүй Боловсрол, сургалтын байгууллага-309, Эрдэм шинжилгээний байгууллага-2, Хязгаарлагдмал хариуцлагатай нөхөрлөл-8 нь Улсын бүртгэлд бүртгэгдсэн нийт хуулийн этгээдийн тоонд орсон болно.
2. 3 дугаар сард Монгол Улсын харьяат болсон 1 иргэнийг нэмж, Монгол Улсын нийт иргэний тоог гаргасан болно.</t>
  </si>
  <si>
    <t>харьяатаас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</si>
</sst>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3" fillId="0" borderId="5" xfId="1" applyFont="1" applyBorder="1" applyAlignment="1">
      <alignment horizontal="center"/>
    </xf>
    <xf numFmtId="0" fontId="3" fillId="0" borderId="5" xfId="1" applyFont="1" applyBorder="1" applyAlignment="1"/>
    <xf numFmtId="0" fontId="2" fillId="0" borderId="5" xfId="0" applyFont="1" applyBorder="1"/>
    <xf numFmtId="0" fontId="3" fillId="0" borderId="7" xfId="1" applyFont="1" applyBorder="1" applyAlignment="1"/>
    <xf numFmtId="0" fontId="3" fillId="0" borderId="5" xfId="0" applyFont="1" applyBorder="1"/>
    <xf numFmtId="0" fontId="2" fillId="0" borderId="5" xfId="1" applyFont="1" applyBorder="1" applyAlignment="1"/>
    <xf numFmtId="0" fontId="5" fillId="0" borderId="5" xfId="1" applyFont="1" applyBorder="1" applyAlignment="1"/>
    <xf numFmtId="0" fontId="4" fillId="0" borderId="5" xfId="1" applyFont="1" applyBorder="1" applyAlignment="1">
      <alignment horizontal="center"/>
    </xf>
    <xf numFmtId="0" fontId="4" fillId="0" borderId="5" xfId="1" applyFont="1" applyBorder="1" applyAlignment="1"/>
    <xf numFmtId="0" fontId="2" fillId="0" borderId="3" xfId="1" applyFont="1" applyBorder="1" applyAlignment="1"/>
    <xf numFmtId="0" fontId="3" fillId="0" borderId="3" xfId="1" applyFont="1" applyBorder="1" applyAlignment="1"/>
    <xf numFmtId="0" fontId="3" fillId="0" borderId="3" xfId="1" applyFont="1" applyFill="1" applyBorder="1" applyAlignment="1">
      <alignment wrapText="1"/>
    </xf>
    <xf numFmtId="0" fontId="2" fillId="0" borderId="5" xfId="1" applyFont="1" applyFill="1" applyBorder="1" applyAlignment="1"/>
    <xf numFmtId="0" fontId="3" fillId="0" borderId="5" xfId="1" applyFont="1" applyFill="1" applyBorder="1" applyAlignment="1"/>
    <xf numFmtId="0" fontId="3" fillId="0" borderId="5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4" fillId="0" borderId="5" xfId="1" applyFont="1" applyFill="1" applyBorder="1" applyAlignment="1"/>
    <xf numFmtId="0" fontId="3" fillId="0" borderId="5" xfId="1" applyFont="1" applyBorder="1" applyAlignment="1">
      <alignment wrapText="1"/>
    </xf>
    <xf numFmtId="0" fontId="4" fillId="0" borderId="5" xfId="1" applyFont="1" applyBorder="1"/>
    <xf numFmtId="0" fontId="3" fillId="0" borderId="7" xfId="1" applyFont="1" applyBorder="1" applyAlignment="1">
      <alignment wrapText="1"/>
    </xf>
    <xf numFmtId="0" fontId="3" fillId="0" borderId="5" xfId="1" applyFont="1" applyBorder="1" applyAlignment="1">
      <alignment vertical="top" wrapText="1"/>
    </xf>
    <xf numFmtId="0" fontId="4" fillId="0" borderId="5" xfId="1" applyFont="1" applyBorder="1" applyAlignment="1">
      <alignment vertical="center"/>
    </xf>
    <xf numFmtId="9" fontId="3" fillId="0" borderId="5" xfId="0" applyNumberFormat="1" applyFont="1" applyBorder="1"/>
    <xf numFmtId="0" fontId="3" fillId="0" borderId="2" xfId="1" applyFont="1" applyBorder="1" applyAlignment="1">
      <alignment horizontal="center"/>
    </xf>
    <xf numFmtId="0" fontId="4" fillId="0" borderId="5" xfId="1" applyFont="1" applyBorder="1" applyAlignment="1">
      <alignment horizontal="right"/>
    </xf>
    <xf numFmtId="0" fontId="4" fillId="0" borderId="5" xfId="0" applyFont="1" applyBorder="1"/>
    <xf numFmtId="0" fontId="5" fillId="0" borderId="5" xfId="0" applyFont="1" applyBorder="1"/>
    <xf numFmtId="0" fontId="3" fillId="0" borderId="7" xfId="1" applyFont="1" applyBorder="1" applyAlignment="1">
      <alignment vertical="center" wrapText="1"/>
    </xf>
    <xf numFmtId="0" fontId="2" fillId="0" borderId="5" xfId="1" applyFont="1" applyBorder="1" applyAlignment="1">
      <alignment wrapText="1"/>
    </xf>
    <xf numFmtId="0" fontId="3" fillId="0" borderId="5" xfId="1" applyFont="1" applyBorder="1" applyAlignment="1">
      <alignment horizontal="center" vertical="top" wrapText="1"/>
    </xf>
    <xf numFmtId="0" fontId="3" fillId="0" borderId="4" xfId="1" applyFont="1" applyFill="1" applyBorder="1" applyAlignment="1"/>
    <xf numFmtId="0" fontId="3" fillId="0" borderId="4" xfId="1" applyFont="1" applyBorder="1" applyAlignment="1">
      <alignment horizontal="center"/>
    </xf>
    <xf numFmtId="0" fontId="3" fillId="0" borderId="9" xfId="1" applyFont="1" applyFill="1" applyBorder="1" applyAlignment="1">
      <alignment vertical="top"/>
    </xf>
    <xf numFmtId="0" fontId="3" fillId="0" borderId="3" xfId="1" applyFont="1" applyFill="1" applyBorder="1" applyAlignment="1">
      <alignment vertical="top"/>
    </xf>
    <xf numFmtId="0" fontId="3" fillId="0" borderId="4" xfId="1" applyFont="1" applyFill="1" applyBorder="1" applyAlignment="1">
      <alignment vertical="top"/>
    </xf>
    <xf numFmtId="0" fontId="3" fillId="0" borderId="3" xfId="1" applyFont="1" applyBorder="1" applyAlignment="1">
      <alignment wrapText="1"/>
    </xf>
    <xf numFmtId="0" fontId="3" fillId="0" borderId="0" xfId="1" applyFont="1" applyBorder="1" applyAlignment="1">
      <alignment horizontal="center"/>
    </xf>
    <xf numFmtId="0" fontId="3" fillId="0" borderId="4" xfId="0" applyFont="1" applyBorder="1"/>
    <xf numFmtId="0" fontId="3" fillId="0" borderId="8" xfId="1" applyFont="1" applyFill="1" applyBorder="1" applyAlignment="1">
      <alignment vertical="top"/>
    </xf>
    <xf numFmtId="0" fontId="3" fillId="0" borderId="3" xfId="1" applyFont="1" applyBorder="1" applyAlignment="1">
      <alignment horizontal="center"/>
    </xf>
    <xf numFmtId="0" fontId="3" fillId="0" borderId="7" xfId="1" applyFont="1" applyFill="1" applyBorder="1" applyAlignment="1">
      <alignment vertical="top"/>
    </xf>
    <xf numFmtId="0" fontId="3" fillId="0" borderId="0" xfId="1" applyFont="1" applyBorder="1" applyAlignment="1">
      <alignment vertical="top"/>
    </xf>
    <xf numFmtId="0" fontId="3" fillId="0" borderId="0" xfId="1" applyFont="1" applyBorder="1" applyAlignment="1"/>
    <xf numFmtId="0" fontId="3" fillId="0" borderId="0" xfId="0" applyFont="1" applyBorder="1"/>
    <xf numFmtId="0" fontId="3" fillId="0" borderId="0" xfId="1" applyFont="1" applyAlignment="1"/>
    <xf numFmtId="0" fontId="3" fillId="0" borderId="0" xfId="1" applyFont="1" applyAlignment="1">
      <alignment vertical="top"/>
    </xf>
    <xf numFmtId="164" fontId="3" fillId="0" borderId="0" xfId="2" applyNumberFormat="1" applyFont="1" applyAlignment="1"/>
    <xf numFmtId="0" fontId="3" fillId="0" borderId="0" xfId="1" applyFont="1" applyAlignment="1">
      <alignment vertical="top" wrapText="1"/>
    </xf>
    <xf numFmtId="0" fontId="3" fillId="0" borderId="0" xfId="1" applyFont="1"/>
    <xf numFmtId="10" fontId="3" fillId="0" borderId="5" xfId="0" applyNumberFormat="1" applyFont="1" applyBorder="1" applyAlignment="1">
      <alignment horizontal="right"/>
    </xf>
    <xf numFmtId="0" fontId="3" fillId="0" borderId="0" xfId="1" applyFont="1" applyAlignment="1">
      <alignment vertical="center" wrapText="1"/>
    </xf>
    <xf numFmtId="0" fontId="5" fillId="0" borderId="5" xfId="1" applyFont="1" applyBorder="1"/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5" xfId="1" applyFont="1" applyBorder="1" applyAlignment="1">
      <alignment horizontal="left" vertical="top" wrapText="1"/>
    </xf>
    <xf numFmtId="0" fontId="3" fillId="0" borderId="5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164" fontId="2" fillId="0" borderId="3" xfId="2" applyNumberFormat="1" applyFont="1" applyBorder="1" applyAlignment="1"/>
    <xf numFmtId="164" fontId="6" fillId="0" borderId="4" xfId="2" applyNumberFormat="1" applyFont="1" applyBorder="1" applyAlignment="1">
      <alignment horizontal="center" vertical="center" wrapText="1"/>
    </xf>
    <xf numFmtId="0" fontId="3" fillId="2" borderId="5" xfId="1" applyFont="1" applyFill="1" applyBorder="1" applyAlignment="1"/>
    <xf numFmtId="0" fontId="3" fillId="2" borderId="5" xfId="1" applyFont="1" applyFill="1" applyBorder="1" applyAlignment="1">
      <alignment horizontal="center"/>
    </xf>
    <xf numFmtId="0" fontId="0" fillId="2" borderId="0" xfId="0" applyFill="1"/>
    <xf numFmtId="0" fontId="3" fillId="2" borderId="2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vertical="top" wrapText="1"/>
    </xf>
    <xf numFmtId="0" fontId="2" fillId="2" borderId="5" xfId="0" applyFont="1" applyFill="1" applyBorder="1"/>
    <xf numFmtId="0" fontId="3" fillId="2" borderId="5" xfId="0" applyFont="1" applyFill="1" applyBorder="1"/>
    <xf numFmtId="0" fontId="0" fillId="0" borderId="0" xfId="0" applyFill="1"/>
    <xf numFmtId="0" fontId="3" fillId="2" borderId="5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wrapText="1"/>
    </xf>
    <xf numFmtId="0" fontId="4" fillId="2" borderId="5" xfId="0" applyFont="1" applyFill="1" applyBorder="1" applyAlignment="1">
      <alignment vertical="center"/>
    </xf>
    <xf numFmtId="0" fontId="2" fillId="2" borderId="5" xfId="1" applyFont="1" applyFill="1" applyBorder="1" applyAlignment="1"/>
    <xf numFmtId="0" fontId="5" fillId="2" borderId="5" xfId="0" applyFont="1" applyFill="1" applyBorder="1"/>
    <xf numFmtId="0" fontId="2" fillId="2" borderId="5" xfId="1" applyFont="1" applyFill="1" applyBorder="1" applyAlignment="1">
      <alignment wrapText="1"/>
    </xf>
    <xf numFmtId="0" fontId="4" fillId="2" borderId="5" xfId="0" applyFont="1" applyFill="1" applyBorder="1"/>
    <xf numFmtId="0" fontId="3" fillId="2" borderId="5" xfId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center"/>
    </xf>
    <xf numFmtId="0" fontId="5" fillId="2" borderId="5" xfId="1" applyFont="1" applyFill="1" applyBorder="1" applyAlignme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 applyAlignment="1"/>
    <xf numFmtId="0" fontId="2" fillId="2" borderId="3" xfId="1" applyFont="1" applyFill="1" applyBorder="1" applyAlignment="1"/>
    <xf numFmtId="0" fontId="3" fillId="2" borderId="3" xfId="1" applyFont="1" applyFill="1" applyBorder="1" applyAlignment="1"/>
    <xf numFmtId="0" fontId="3" fillId="2" borderId="3" xfId="1" applyFont="1" applyFill="1" applyBorder="1" applyAlignment="1">
      <alignment wrapText="1"/>
    </xf>
    <xf numFmtId="0" fontId="3" fillId="2" borderId="5" xfId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10" fontId="3" fillId="2" borderId="5" xfId="0" applyNumberFormat="1" applyFont="1" applyFill="1" applyBorder="1" applyAlignment="1">
      <alignment horizontal="right"/>
    </xf>
    <xf numFmtId="0" fontId="5" fillId="2" borderId="5" xfId="1" applyFont="1" applyFill="1" applyBorder="1"/>
    <xf numFmtId="0" fontId="4" fillId="2" borderId="5" xfId="1" applyFont="1" applyFill="1" applyBorder="1"/>
    <xf numFmtId="0" fontId="4" fillId="2" borderId="5" xfId="1" applyFont="1" applyFill="1" applyBorder="1" applyAlignment="1">
      <alignment vertical="center"/>
    </xf>
    <xf numFmtId="0" fontId="3" fillId="2" borderId="7" xfId="1" applyFont="1" applyFill="1" applyBorder="1" applyAlignment="1">
      <alignment wrapText="1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9" fontId="3" fillId="2" borderId="5" xfId="0" applyNumberFormat="1" applyFont="1" applyFill="1" applyBorder="1"/>
    <xf numFmtId="0" fontId="3" fillId="2" borderId="4" xfId="1" applyFont="1" applyFill="1" applyBorder="1" applyAlignment="1"/>
    <xf numFmtId="0" fontId="3" fillId="2" borderId="4" xfId="1" applyFont="1" applyFill="1" applyBorder="1" applyAlignment="1">
      <alignment horizontal="center"/>
    </xf>
    <xf numFmtId="0" fontId="3" fillId="2" borderId="9" xfId="1" applyFont="1" applyFill="1" applyBorder="1" applyAlignment="1">
      <alignment vertical="top"/>
    </xf>
    <xf numFmtId="0" fontId="3" fillId="2" borderId="3" xfId="1" applyFont="1" applyFill="1" applyBorder="1" applyAlignment="1">
      <alignment vertical="top"/>
    </xf>
    <xf numFmtId="0" fontId="3" fillId="2" borderId="4" xfId="1" applyFont="1" applyFill="1" applyBorder="1" applyAlignment="1">
      <alignment vertical="top"/>
    </xf>
    <xf numFmtId="0" fontId="3" fillId="2" borderId="0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8" xfId="1" applyFont="1" applyFill="1" applyBorder="1" applyAlignment="1">
      <alignment vertical="top"/>
    </xf>
    <xf numFmtId="0" fontId="3" fillId="2" borderId="3" xfId="1" applyFont="1" applyFill="1" applyBorder="1" applyAlignment="1">
      <alignment horizontal="center"/>
    </xf>
    <xf numFmtId="0" fontId="3" fillId="2" borderId="7" xfId="1" applyFont="1" applyFill="1" applyBorder="1" applyAlignment="1">
      <alignment vertical="top"/>
    </xf>
    <xf numFmtId="164" fontId="6" fillId="0" borderId="5" xfId="2" applyNumberFormat="1" applyFont="1" applyBorder="1" applyAlignment="1">
      <alignment horizontal="center" vertical="center" wrapText="1"/>
    </xf>
    <xf numFmtId="164" fontId="2" fillId="0" borderId="5" xfId="2" applyNumberFormat="1" applyFont="1" applyBorder="1" applyAlignment="1"/>
    <xf numFmtId="0" fontId="3" fillId="2" borderId="0" xfId="1" applyFont="1" applyFill="1" applyBorder="1" applyAlignment="1">
      <alignment vertical="top"/>
    </xf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1" applyFont="1" applyFill="1" applyBorder="1" applyAlignment="1">
      <alignment horizontal="center" vertical="top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4" fillId="0" borderId="5" xfId="1" applyFont="1" applyFill="1" applyBorder="1"/>
    <xf numFmtId="0" fontId="3" fillId="0" borderId="5" xfId="0" applyFont="1" applyFill="1" applyBorder="1"/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0" fillId="0" borderId="0" xfId="0" applyBorder="1"/>
    <xf numFmtId="0" fontId="2" fillId="2" borderId="0" xfId="0" applyFont="1" applyFill="1" applyBorder="1"/>
    <xf numFmtId="0" fontId="5" fillId="0" borderId="5" xfId="1" applyFont="1" applyFill="1" applyBorder="1" applyAlignment="1"/>
    <xf numFmtId="0" fontId="4" fillId="0" borderId="5" xfId="1" applyFont="1" applyFill="1" applyBorder="1" applyAlignment="1">
      <alignment horizontal="center"/>
    </xf>
    <xf numFmtId="0" fontId="2" fillId="0" borderId="5" xfId="0" applyFont="1" applyFill="1" applyBorder="1"/>
    <xf numFmtId="10" fontId="3" fillId="0" borderId="5" xfId="0" applyNumberFormat="1" applyFont="1" applyFill="1" applyBorder="1" applyAlignment="1">
      <alignment horizontal="right"/>
    </xf>
    <xf numFmtId="164" fontId="6" fillId="0" borderId="5" xfId="2" applyNumberFormat="1" applyFont="1" applyFill="1" applyBorder="1" applyAlignment="1">
      <alignment horizontal="center" vertical="center" wrapText="1"/>
    </xf>
    <xf numFmtId="164" fontId="2" fillId="0" borderId="5" xfId="2" applyNumberFormat="1" applyFont="1" applyFill="1" applyBorder="1" applyAlignment="1"/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5" fillId="0" borderId="5" xfId="1" applyFont="1" applyFill="1" applyBorder="1"/>
    <xf numFmtId="0" fontId="4" fillId="0" borderId="5" xfId="1" applyFont="1" applyFill="1" applyBorder="1" applyAlignment="1">
      <alignment vertical="center"/>
    </xf>
    <xf numFmtId="9" fontId="3" fillId="0" borderId="5" xfId="0" applyNumberFormat="1" applyFont="1" applyFill="1" applyBorder="1"/>
    <xf numFmtId="0" fontId="4" fillId="0" borderId="5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4" fillId="0" borderId="5" xfId="0" applyFont="1" applyFill="1" applyBorder="1"/>
    <xf numFmtId="0" fontId="3" fillId="0" borderId="5" xfId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" fillId="13" borderId="5" xfId="1" applyFont="1" applyFill="1" applyBorder="1" applyAlignment="1">
      <alignment horizontal="center" vertical="center"/>
    </xf>
    <xf numFmtId="164" fontId="6" fillId="13" borderId="5" xfId="2" applyNumberFormat="1" applyFont="1" applyFill="1" applyBorder="1" applyAlignment="1">
      <alignment horizontal="center" vertical="center" wrapText="1"/>
    </xf>
    <xf numFmtId="0" fontId="2" fillId="13" borderId="5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164" fontId="2" fillId="13" borderId="5" xfId="2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" fillId="13" borderId="5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" fillId="13" borderId="5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5" xfId="1" applyFont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wrapText="1"/>
    </xf>
    <xf numFmtId="0" fontId="3" fillId="0" borderId="7" xfId="1" applyFont="1" applyBorder="1" applyAlignment="1">
      <alignment horizontal="left" wrapText="1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2" fillId="0" borderId="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164" fontId="3" fillId="0" borderId="0" xfId="2" applyNumberFormat="1" applyFont="1" applyAlignment="1">
      <alignment horizontal="right" vertical="top" wrapText="1"/>
    </xf>
    <xf numFmtId="164" fontId="2" fillId="0" borderId="0" xfId="2" applyNumberFormat="1" applyFont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4" fillId="0" borderId="8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wrapText="1"/>
    </xf>
    <xf numFmtId="0" fontId="3" fillId="2" borderId="7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4" fillId="2" borderId="8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right" vertical="center" wrapText="1"/>
    </xf>
    <xf numFmtId="0" fontId="2" fillId="2" borderId="5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3" fillId="2" borderId="1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 indent="2"/>
    </xf>
    <xf numFmtId="0" fontId="2" fillId="13" borderId="5" xfId="1" applyFont="1" applyFill="1" applyBorder="1" applyAlignment="1">
      <alignment horizontal="center" vertical="center"/>
    </xf>
    <xf numFmtId="0" fontId="2" fillId="13" borderId="5" xfId="1" applyFont="1" applyFill="1" applyBorder="1" applyAlignment="1">
      <alignment vertical="center"/>
    </xf>
    <xf numFmtId="0" fontId="3" fillId="2" borderId="10" xfId="1" applyFont="1" applyFill="1" applyBorder="1" applyAlignment="1">
      <alignment horizontal="justify" vertical="center" wrapText="1"/>
    </xf>
    <xf numFmtId="0" fontId="3" fillId="2" borderId="0" xfId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zoomScale="80" zoomScaleNormal="80" workbookViewId="0">
      <selection activeCell="B21" sqref="B21"/>
    </sheetView>
  </sheetViews>
  <sheetFormatPr defaultRowHeight="15"/>
  <cols>
    <col min="1" max="1" width="31.7109375" customWidth="1"/>
    <col min="2" max="2" width="36.42578125" bestFit="1" customWidth="1"/>
    <col min="4" max="4" width="11.28515625" bestFit="1" customWidth="1"/>
  </cols>
  <sheetData>
    <row r="1" spans="1:9" ht="42.75">
      <c r="A1" s="51" t="s">
        <v>0</v>
      </c>
      <c r="B1" s="239" t="s">
        <v>98</v>
      </c>
      <c r="C1" s="239"/>
      <c r="D1" s="239"/>
    </row>
    <row r="2" spans="1:9">
      <c r="A2" s="240" t="s">
        <v>1</v>
      </c>
      <c r="B2" s="240"/>
      <c r="C2" s="240"/>
      <c r="D2" s="240"/>
    </row>
    <row r="3" spans="1:9" ht="33.75" customHeight="1">
      <c r="A3" s="241" t="s">
        <v>99</v>
      </c>
      <c r="B3" s="241"/>
      <c r="C3" s="241"/>
      <c r="D3" s="241"/>
    </row>
    <row r="4" spans="1:9" ht="51">
      <c r="A4" s="208" t="s">
        <v>2</v>
      </c>
      <c r="B4" s="210"/>
      <c r="C4" s="58" t="s">
        <v>3</v>
      </c>
      <c r="D4" s="61" t="s">
        <v>100</v>
      </c>
    </row>
    <row r="5" spans="1:9">
      <c r="A5" s="242" t="s">
        <v>4</v>
      </c>
      <c r="B5" s="243"/>
      <c r="C5" s="59" t="s">
        <v>5</v>
      </c>
      <c r="D5" s="60"/>
    </row>
    <row r="6" spans="1:9">
      <c r="A6" s="233" t="s">
        <v>6</v>
      </c>
      <c r="B6" s="234"/>
      <c r="C6" s="234"/>
      <c r="D6" s="235"/>
    </row>
    <row r="7" spans="1:9">
      <c r="A7" s="2" t="s">
        <v>7</v>
      </c>
      <c r="B7" s="2"/>
      <c r="C7" s="1">
        <v>1</v>
      </c>
      <c r="D7" s="3">
        <v>3048839</v>
      </c>
    </row>
    <row r="8" spans="1:9">
      <c r="A8" s="214" t="s">
        <v>8</v>
      </c>
      <c r="B8" s="4" t="s">
        <v>9</v>
      </c>
      <c r="C8" s="1">
        <v>2</v>
      </c>
      <c r="D8" s="5">
        <v>1510090</v>
      </c>
    </row>
    <row r="9" spans="1:9">
      <c r="A9" s="216"/>
      <c r="B9" s="2" t="s">
        <v>10</v>
      </c>
      <c r="C9" s="1">
        <v>3</v>
      </c>
      <c r="D9" s="5">
        <v>1538749</v>
      </c>
    </row>
    <row r="10" spans="1:9">
      <c r="A10" s="214" t="s">
        <v>11</v>
      </c>
      <c r="B10" s="6" t="s">
        <v>12</v>
      </c>
      <c r="C10" s="1">
        <v>4</v>
      </c>
      <c r="D10" s="3">
        <v>1995025</v>
      </c>
    </row>
    <row r="11" spans="1:9">
      <c r="A11" s="215"/>
      <c r="B11" s="2" t="s">
        <v>9</v>
      </c>
      <c r="C11" s="1">
        <v>5</v>
      </c>
      <c r="D11" s="5">
        <v>971777</v>
      </c>
    </row>
    <row r="12" spans="1:9">
      <c r="A12" s="216"/>
      <c r="B12" s="2" t="s">
        <v>10</v>
      </c>
      <c r="C12" s="1">
        <v>6</v>
      </c>
      <c r="D12" s="5">
        <v>1023248</v>
      </c>
    </row>
    <row r="13" spans="1:9">
      <c r="A13" s="214" t="s">
        <v>13</v>
      </c>
      <c r="B13" s="6" t="s">
        <v>12</v>
      </c>
      <c r="C13" s="1">
        <v>7</v>
      </c>
      <c r="D13" s="3">
        <v>1053814</v>
      </c>
    </row>
    <row r="14" spans="1:9">
      <c r="A14" s="215"/>
      <c r="B14" s="2" t="s">
        <v>9</v>
      </c>
      <c r="C14" s="1">
        <v>8</v>
      </c>
      <c r="D14" s="5">
        <v>538313</v>
      </c>
    </row>
    <row r="15" spans="1:9">
      <c r="A15" s="216"/>
      <c r="B15" s="2" t="s">
        <v>10</v>
      </c>
      <c r="C15" s="1">
        <v>9</v>
      </c>
      <c r="D15" s="5">
        <v>515501</v>
      </c>
    </row>
    <row r="16" spans="1:9">
      <c r="A16" s="214" t="s">
        <v>14</v>
      </c>
      <c r="B16" s="6" t="s">
        <v>12</v>
      </c>
      <c r="C16" s="1">
        <v>10</v>
      </c>
      <c r="D16" s="3">
        <v>67974</v>
      </c>
      <c r="I16" s="139"/>
    </row>
    <row r="17" spans="1:13">
      <c r="A17" s="215"/>
      <c r="B17" s="2" t="s">
        <v>9</v>
      </c>
      <c r="C17" s="1">
        <v>11</v>
      </c>
      <c r="D17" s="5">
        <v>34837</v>
      </c>
    </row>
    <row r="18" spans="1:13">
      <c r="A18" s="216"/>
      <c r="B18" s="2" t="s">
        <v>10</v>
      </c>
      <c r="C18" s="1">
        <v>12</v>
      </c>
      <c r="D18" s="5">
        <v>33137</v>
      </c>
    </row>
    <row r="19" spans="1:13">
      <c r="A19" s="231" t="s">
        <v>15</v>
      </c>
      <c r="B19" s="7" t="s">
        <v>12</v>
      </c>
      <c r="C19" s="8">
        <v>13</v>
      </c>
      <c r="D19" s="3">
        <v>14614</v>
      </c>
    </row>
    <row r="20" spans="1:13">
      <c r="A20" s="244"/>
      <c r="B20" s="9" t="s">
        <v>16</v>
      </c>
      <c r="C20" s="8">
        <v>14</v>
      </c>
      <c r="D20" s="5">
        <v>12565</v>
      </c>
      <c r="J20" s="140"/>
    </row>
    <row r="21" spans="1:13">
      <c r="A21" s="232"/>
      <c r="B21" s="9" t="s">
        <v>17</v>
      </c>
      <c r="C21" s="8">
        <v>15</v>
      </c>
      <c r="D21" s="5">
        <v>2049</v>
      </c>
    </row>
    <row r="22" spans="1:13">
      <c r="A22" s="214" t="s">
        <v>18</v>
      </c>
      <c r="B22" s="6" t="s">
        <v>12</v>
      </c>
      <c r="C22" s="1">
        <v>16</v>
      </c>
      <c r="D22" s="3">
        <v>3249</v>
      </c>
    </row>
    <row r="23" spans="1:13">
      <c r="A23" s="215"/>
      <c r="B23" s="2" t="s">
        <v>19</v>
      </c>
      <c r="C23" s="1">
        <v>17</v>
      </c>
      <c r="D23" s="5">
        <v>1114</v>
      </c>
    </row>
    <row r="24" spans="1:13">
      <c r="A24" s="216"/>
      <c r="B24" s="2" t="s">
        <v>20</v>
      </c>
      <c r="C24" s="1">
        <v>18</v>
      </c>
      <c r="D24" s="5">
        <v>2135</v>
      </c>
      <c r="J24" s="141"/>
    </row>
    <row r="25" spans="1:13">
      <c r="A25" s="214" t="s">
        <v>21</v>
      </c>
      <c r="B25" s="6" t="s">
        <v>12</v>
      </c>
      <c r="C25" s="1">
        <v>19</v>
      </c>
      <c r="D25" s="3">
        <v>1304</v>
      </c>
    </row>
    <row r="26" spans="1:13">
      <c r="A26" s="215"/>
      <c r="B26" s="2" t="s">
        <v>22</v>
      </c>
      <c r="C26" s="1">
        <v>20</v>
      </c>
      <c r="D26" s="5">
        <v>1290</v>
      </c>
    </row>
    <row r="27" spans="1:13">
      <c r="A27" s="216"/>
      <c r="B27" s="2" t="s">
        <v>23</v>
      </c>
      <c r="C27" s="1">
        <v>21</v>
      </c>
      <c r="D27" s="5">
        <v>14</v>
      </c>
      <c r="M27" s="142"/>
    </row>
    <row r="28" spans="1:13">
      <c r="A28" s="214" t="s">
        <v>24</v>
      </c>
      <c r="B28" s="6" t="s">
        <v>12</v>
      </c>
      <c r="C28" s="1">
        <v>22</v>
      </c>
      <c r="D28" s="3">
        <v>15361</v>
      </c>
    </row>
    <row r="29" spans="1:13">
      <c r="A29" s="215"/>
      <c r="B29" s="2" t="s">
        <v>9</v>
      </c>
      <c r="C29" s="1">
        <v>23</v>
      </c>
      <c r="D29" s="5">
        <v>9230</v>
      </c>
    </row>
    <row r="30" spans="1:13">
      <c r="A30" s="216"/>
      <c r="B30" s="2" t="s">
        <v>10</v>
      </c>
      <c r="C30" s="1">
        <v>24</v>
      </c>
      <c r="D30" s="5">
        <v>6131</v>
      </c>
    </row>
    <row r="31" spans="1:13">
      <c r="A31" s="211" t="s">
        <v>25</v>
      </c>
      <c r="B31" s="10" t="s">
        <v>12</v>
      </c>
      <c r="C31" s="1">
        <v>25</v>
      </c>
      <c r="D31" s="3">
        <v>522</v>
      </c>
    </row>
    <row r="32" spans="1:13">
      <c r="A32" s="212"/>
      <c r="B32" s="11" t="s">
        <v>15</v>
      </c>
      <c r="C32" s="1">
        <v>26</v>
      </c>
      <c r="D32" s="5">
        <v>215</v>
      </c>
    </row>
    <row r="33" spans="1:4">
      <c r="A33" s="212"/>
      <c r="B33" s="11" t="s">
        <v>26</v>
      </c>
      <c r="C33" s="1">
        <v>27</v>
      </c>
      <c r="D33" s="5">
        <v>116</v>
      </c>
    </row>
    <row r="34" spans="1:4" ht="29.25">
      <c r="A34" s="213"/>
      <c r="B34" s="12" t="s">
        <v>27</v>
      </c>
      <c r="C34" s="1">
        <v>28</v>
      </c>
      <c r="D34" s="5">
        <v>191</v>
      </c>
    </row>
    <row r="35" spans="1:4">
      <c r="A35" s="227" t="s">
        <v>28</v>
      </c>
      <c r="B35" s="13" t="s">
        <v>29</v>
      </c>
      <c r="C35" s="1">
        <v>29</v>
      </c>
      <c r="D35" s="3">
        <v>44648</v>
      </c>
    </row>
    <row r="36" spans="1:4">
      <c r="A36" s="228"/>
      <c r="B36" s="14" t="s">
        <v>30</v>
      </c>
      <c r="C36" s="1">
        <v>30</v>
      </c>
      <c r="D36" s="5">
        <v>33072</v>
      </c>
    </row>
    <row r="37" spans="1:4">
      <c r="A37" s="211" t="s">
        <v>31</v>
      </c>
      <c r="B37" s="13" t="s">
        <v>29</v>
      </c>
      <c r="C37" s="1">
        <v>31</v>
      </c>
      <c r="D37" s="3">
        <v>42619</v>
      </c>
    </row>
    <row r="38" spans="1:4">
      <c r="A38" s="213"/>
      <c r="B38" s="14" t="s">
        <v>30</v>
      </c>
      <c r="C38" s="1">
        <v>32</v>
      </c>
      <c r="D38" s="5">
        <v>31523</v>
      </c>
    </row>
    <row r="39" spans="1:4" ht="43.5" customHeight="1">
      <c r="A39" s="229" t="s">
        <v>32</v>
      </c>
      <c r="B39" s="230"/>
      <c r="C39" s="15">
        <v>33</v>
      </c>
      <c r="D39" s="16">
        <v>278</v>
      </c>
    </row>
    <row r="40" spans="1:4">
      <c r="A40" s="231" t="s">
        <v>33</v>
      </c>
      <c r="B40" s="17" t="s">
        <v>34</v>
      </c>
      <c r="C40" s="8">
        <v>34</v>
      </c>
      <c r="D40" s="5">
        <v>40523</v>
      </c>
    </row>
    <row r="41" spans="1:4">
      <c r="A41" s="232"/>
      <c r="B41" s="17" t="s">
        <v>35</v>
      </c>
      <c r="C41" s="8">
        <v>35</v>
      </c>
      <c r="D41" s="5">
        <v>56855</v>
      </c>
    </row>
    <row r="42" spans="1:4">
      <c r="A42" s="211" t="s">
        <v>36</v>
      </c>
      <c r="B42" s="14" t="s">
        <v>34</v>
      </c>
      <c r="C42" s="1">
        <v>36</v>
      </c>
      <c r="D42" s="5">
        <v>162378</v>
      </c>
    </row>
    <row r="43" spans="1:4">
      <c r="A43" s="213"/>
      <c r="B43" s="14" t="s">
        <v>35</v>
      </c>
      <c r="C43" s="1">
        <v>37</v>
      </c>
      <c r="D43" s="5">
        <v>81100</v>
      </c>
    </row>
    <row r="44" spans="1:4">
      <c r="A44" s="2" t="s">
        <v>37</v>
      </c>
      <c r="B44" s="2"/>
      <c r="C44" s="1">
        <v>38</v>
      </c>
      <c r="D44" s="50" t="s">
        <v>92</v>
      </c>
    </row>
    <row r="45" spans="1:4">
      <c r="A45" s="233" t="s">
        <v>38</v>
      </c>
      <c r="B45" s="234"/>
      <c r="C45" s="234"/>
      <c r="D45" s="235"/>
    </row>
    <row r="46" spans="1:4">
      <c r="A46" s="2" t="s">
        <v>39</v>
      </c>
      <c r="B46" s="2"/>
      <c r="C46" s="1">
        <v>39</v>
      </c>
      <c r="D46" s="52">
        <v>153264</v>
      </c>
    </row>
    <row r="47" spans="1:4">
      <c r="A47" s="236" t="s">
        <v>8</v>
      </c>
      <c r="B47" s="2" t="s">
        <v>40</v>
      </c>
      <c r="C47" s="1">
        <v>40</v>
      </c>
      <c r="D47" s="19">
        <v>295</v>
      </c>
    </row>
    <row r="48" spans="1:4" ht="29.25">
      <c r="A48" s="237"/>
      <c r="B48" s="18" t="s">
        <v>41</v>
      </c>
      <c r="C48" s="1">
        <v>41</v>
      </c>
      <c r="D48" s="19">
        <v>102835</v>
      </c>
    </row>
    <row r="49" spans="1:4" ht="29.25">
      <c r="A49" s="237"/>
      <c r="B49" s="18" t="s">
        <v>42</v>
      </c>
      <c r="C49" s="1">
        <v>42</v>
      </c>
      <c r="D49" s="19">
        <v>88</v>
      </c>
    </row>
    <row r="50" spans="1:4" ht="29.25">
      <c r="A50" s="237"/>
      <c r="B50" s="18" t="s">
        <v>43</v>
      </c>
      <c r="C50" s="1">
        <v>43</v>
      </c>
      <c r="D50" s="19">
        <v>354</v>
      </c>
    </row>
    <row r="51" spans="1:4" ht="29.25">
      <c r="A51" s="237"/>
      <c r="B51" s="18" t="s">
        <v>44</v>
      </c>
      <c r="C51" s="1">
        <v>44</v>
      </c>
      <c r="D51" s="19">
        <v>4311</v>
      </c>
    </row>
    <row r="52" spans="1:4">
      <c r="A52" s="237"/>
      <c r="B52" s="2" t="s">
        <v>45</v>
      </c>
      <c r="C52" s="1">
        <v>45</v>
      </c>
      <c r="D52" s="19">
        <v>3547</v>
      </c>
    </row>
    <row r="53" spans="1:4">
      <c r="A53" s="237"/>
      <c r="B53" s="2" t="s">
        <v>46</v>
      </c>
      <c r="C53" s="1">
        <v>46</v>
      </c>
      <c r="D53" s="19">
        <v>3967</v>
      </c>
    </row>
    <row r="54" spans="1:4">
      <c r="A54" s="237"/>
      <c r="B54" s="2" t="s">
        <v>47</v>
      </c>
      <c r="C54" s="1">
        <v>47</v>
      </c>
      <c r="D54" s="19">
        <v>433</v>
      </c>
    </row>
    <row r="55" spans="1:4">
      <c r="A55" s="237"/>
      <c r="B55" s="2" t="s">
        <v>48</v>
      </c>
      <c r="C55" s="1">
        <v>48</v>
      </c>
      <c r="D55" s="19">
        <v>20644</v>
      </c>
    </row>
    <row r="56" spans="1:4">
      <c r="A56" s="237"/>
      <c r="B56" s="2" t="s">
        <v>49</v>
      </c>
      <c r="C56" s="1">
        <v>49</v>
      </c>
      <c r="D56" s="19">
        <v>962</v>
      </c>
    </row>
    <row r="57" spans="1:4">
      <c r="A57" s="237"/>
      <c r="B57" s="2" t="s">
        <v>50</v>
      </c>
      <c r="C57" s="1">
        <v>50</v>
      </c>
      <c r="D57" s="19">
        <v>2514</v>
      </c>
    </row>
    <row r="58" spans="1:4">
      <c r="A58" s="237"/>
      <c r="B58" s="2" t="s">
        <v>51</v>
      </c>
      <c r="C58" s="1">
        <v>51</v>
      </c>
      <c r="D58" s="19">
        <v>687</v>
      </c>
    </row>
    <row r="59" spans="1:4">
      <c r="A59" s="238"/>
      <c r="B59" s="2" t="s">
        <v>52</v>
      </c>
      <c r="C59" s="1">
        <v>52</v>
      </c>
      <c r="D59" s="19">
        <v>3455</v>
      </c>
    </row>
    <row r="60" spans="1:4">
      <c r="A60" s="2" t="s">
        <v>53</v>
      </c>
      <c r="B60" s="2"/>
      <c r="C60" s="1">
        <v>53</v>
      </c>
      <c r="D60" s="19">
        <v>11889</v>
      </c>
    </row>
    <row r="61" spans="1:4">
      <c r="A61" s="2" t="s">
        <v>54</v>
      </c>
      <c r="B61" s="2"/>
      <c r="C61" s="1">
        <v>54</v>
      </c>
      <c r="D61" s="19">
        <v>4826</v>
      </c>
    </row>
    <row r="62" spans="1:4">
      <c r="A62" s="2" t="s">
        <v>55</v>
      </c>
      <c r="B62" s="2"/>
      <c r="C62" s="1">
        <v>55</v>
      </c>
      <c r="D62" s="19">
        <v>1565</v>
      </c>
    </row>
    <row r="63" spans="1:4">
      <c r="A63" s="211" t="s">
        <v>56</v>
      </c>
      <c r="B63" s="6" t="s">
        <v>29</v>
      </c>
      <c r="C63" s="1">
        <v>56</v>
      </c>
      <c r="D63" s="19">
        <v>19067</v>
      </c>
    </row>
    <row r="64" spans="1:4">
      <c r="A64" s="212"/>
      <c r="B64" s="2" t="s">
        <v>9</v>
      </c>
      <c r="C64" s="1">
        <v>57</v>
      </c>
      <c r="D64" s="19">
        <v>9369</v>
      </c>
    </row>
    <row r="65" spans="1:4">
      <c r="A65" s="213"/>
      <c r="B65" s="2" t="s">
        <v>10</v>
      </c>
      <c r="C65" s="1">
        <v>58</v>
      </c>
      <c r="D65" s="19">
        <v>9698</v>
      </c>
    </row>
    <row r="66" spans="1:4" ht="29.25">
      <c r="A66" s="224" t="s">
        <v>57</v>
      </c>
      <c r="B66" s="20" t="s">
        <v>41</v>
      </c>
      <c r="C66" s="1">
        <v>59</v>
      </c>
      <c r="D66" s="19">
        <v>9168</v>
      </c>
    </row>
    <row r="67" spans="1:4" ht="42.75">
      <c r="A67" s="225"/>
      <c r="B67" s="21" t="s">
        <v>58</v>
      </c>
      <c r="C67" s="1">
        <v>60</v>
      </c>
      <c r="D67" s="19">
        <v>501</v>
      </c>
    </row>
    <row r="68" spans="1:4" ht="29.25">
      <c r="A68" s="225"/>
      <c r="B68" s="18" t="s">
        <v>59</v>
      </c>
      <c r="C68" s="1">
        <v>61</v>
      </c>
      <c r="D68" s="22">
        <v>571</v>
      </c>
    </row>
    <row r="69" spans="1:4" ht="42.75">
      <c r="A69" s="226"/>
      <c r="B69" s="21" t="s">
        <v>60</v>
      </c>
      <c r="C69" s="1">
        <v>62</v>
      </c>
      <c r="D69" s="19">
        <v>115</v>
      </c>
    </row>
    <row r="70" spans="1:4" ht="20.25" customHeight="1">
      <c r="A70" s="54" t="s">
        <v>61</v>
      </c>
      <c r="B70" s="55"/>
      <c r="C70" s="1">
        <v>63</v>
      </c>
      <c r="D70" s="23">
        <v>1</v>
      </c>
    </row>
    <row r="71" spans="1:4">
      <c r="A71" s="208" t="s">
        <v>62</v>
      </c>
      <c r="B71" s="209"/>
      <c r="C71" s="209"/>
      <c r="D71" s="210"/>
    </row>
    <row r="72" spans="1:4" ht="28.5">
      <c r="A72" s="211" t="s">
        <v>63</v>
      </c>
      <c r="B72" s="21" t="s">
        <v>64</v>
      </c>
      <c r="C72" s="24">
        <v>64</v>
      </c>
      <c r="D72" s="25">
        <v>34116</v>
      </c>
    </row>
    <row r="73" spans="1:4" ht="29.25">
      <c r="A73" s="212"/>
      <c r="B73" s="18" t="s">
        <v>65</v>
      </c>
      <c r="C73" s="24">
        <v>65</v>
      </c>
      <c r="D73" s="26">
        <v>604</v>
      </c>
    </row>
    <row r="74" spans="1:4">
      <c r="A74" s="213"/>
      <c r="B74" s="6" t="s">
        <v>12</v>
      </c>
      <c r="C74" s="24">
        <v>66</v>
      </c>
      <c r="D74" s="27">
        <v>34720</v>
      </c>
    </row>
    <row r="75" spans="1:4" ht="29.25">
      <c r="A75" s="211" t="s">
        <v>66</v>
      </c>
      <c r="B75" s="18" t="s">
        <v>67</v>
      </c>
      <c r="C75" s="24">
        <v>67</v>
      </c>
      <c r="D75" s="26">
        <v>30</v>
      </c>
    </row>
    <row r="76" spans="1:4" ht="29.25">
      <c r="A76" s="212"/>
      <c r="B76" s="18" t="s">
        <v>68</v>
      </c>
      <c r="C76" s="24">
        <v>68</v>
      </c>
      <c r="D76" s="26">
        <v>32805</v>
      </c>
    </row>
    <row r="77" spans="1:4" ht="28.5">
      <c r="A77" s="212"/>
      <c r="B77" s="21" t="s">
        <v>69</v>
      </c>
      <c r="C77" s="24">
        <v>69</v>
      </c>
      <c r="D77" s="26">
        <v>479</v>
      </c>
    </row>
    <row r="78" spans="1:4">
      <c r="A78" s="28"/>
      <c r="B78" s="29" t="s">
        <v>29</v>
      </c>
      <c r="C78" s="24">
        <v>70</v>
      </c>
      <c r="D78" s="27">
        <v>33314</v>
      </c>
    </row>
    <row r="79" spans="1:4">
      <c r="A79" s="214" t="s">
        <v>70</v>
      </c>
      <c r="B79" s="2" t="s">
        <v>71</v>
      </c>
      <c r="C79" s="24">
        <v>71</v>
      </c>
      <c r="D79" s="26">
        <v>17368</v>
      </c>
    </row>
    <row r="80" spans="1:4">
      <c r="A80" s="215"/>
      <c r="B80" s="2" t="s">
        <v>72</v>
      </c>
      <c r="C80" s="24">
        <v>72</v>
      </c>
      <c r="D80" s="26">
        <v>9413</v>
      </c>
    </row>
    <row r="81" spans="1:4">
      <c r="A81" s="215"/>
      <c r="B81" s="2" t="s">
        <v>73</v>
      </c>
      <c r="C81" s="24">
        <v>73</v>
      </c>
      <c r="D81" s="26">
        <v>103164</v>
      </c>
    </row>
    <row r="82" spans="1:4">
      <c r="A82" s="215"/>
      <c r="B82" s="2" t="s">
        <v>74</v>
      </c>
      <c r="C82" s="24">
        <v>74</v>
      </c>
      <c r="D82" s="26">
        <v>3257</v>
      </c>
    </row>
    <row r="83" spans="1:4">
      <c r="A83" s="215"/>
      <c r="B83" s="2" t="s">
        <v>75</v>
      </c>
      <c r="C83" s="24">
        <v>75</v>
      </c>
      <c r="D83" s="5">
        <v>8665</v>
      </c>
    </row>
    <row r="84" spans="1:4" ht="57">
      <c r="A84" s="215"/>
      <c r="B84" s="56" t="s">
        <v>76</v>
      </c>
      <c r="C84" s="53">
        <v>76</v>
      </c>
      <c r="D84" s="57">
        <v>104097</v>
      </c>
    </row>
    <row r="85" spans="1:4">
      <c r="A85" s="216"/>
      <c r="B85" s="6" t="s">
        <v>29</v>
      </c>
      <c r="C85" s="24">
        <v>77</v>
      </c>
      <c r="D85" s="3">
        <v>245964</v>
      </c>
    </row>
    <row r="86" spans="1:4">
      <c r="A86" s="217" t="s">
        <v>77</v>
      </c>
      <c r="B86" s="218"/>
      <c r="C86" s="218"/>
      <c r="D86" s="219"/>
    </row>
    <row r="87" spans="1:4">
      <c r="A87" s="220" t="s">
        <v>78</v>
      </c>
      <c r="B87" s="221"/>
      <c r="C87" s="24">
        <v>78</v>
      </c>
      <c r="D87" s="30"/>
    </row>
    <row r="88" spans="1:4">
      <c r="A88" s="214" t="s">
        <v>8</v>
      </c>
      <c r="B88" s="2" t="s">
        <v>12</v>
      </c>
      <c r="C88" s="24">
        <v>79</v>
      </c>
      <c r="D88" s="3">
        <v>80721</v>
      </c>
    </row>
    <row r="89" spans="1:4">
      <c r="A89" s="215"/>
      <c r="B89" s="2" t="s">
        <v>79</v>
      </c>
      <c r="C89" s="24">
        <v>80</v>
      </c>
      <c r="D89" s="5">
        <v>126</v>
      </c>
    </row>
    <row r="90" spans="1:4">
      <c r="A90" s="215"/>
      <c r="B90" s="2" t="s">
        <v>80</v>
      </c>
      <c r="C90" s="24">
        <v>81</v>
      </c>
      <c r="D90" s="5">
        <v>12000</v>
      </c>
    </row>
    <row r="91" spans="1:4">
      <c r="A91" s="216"/>
      <c r="B91" s="2" t="s">
        <v>81</v>
      </c>
      <c r="C91" s="24">
        <v>82</v>
      </c>
      <c r="D91" s="5">
        <v>68595</v>
      </c>
    </row>
    <row r="92" spans="1:4">
      <c r="A92" s="220" t="s">
        <v>82</v>
      </c>
      <c r="B92" s="221"/>
      <c r="C92" s="24">
        <v>83</v>
      </c>
      <c r="D92" s="3">
        <v>197276</v>
      </c>
    </row>
    <row r="93" spans="1:4">
      <c r="A93" s="214" t="s">
        <v>8</v>
      </c>
      <c r="B93" s="14" t="s">
        <v>83</v>
      </c>
      <c r="C93" s="24">
        <v>84</v>
      </c>
      <c r="D93" s="5">
        <v>171233</v>
      </c>
    </row>
    <row r="94" spans="1:4">
      <c r="A94" s="215"/>
      <c r="B94" s="14" t="s">
        <v>84</v>
      </c>
      <c r="C94" s="24">
        <v>85</v>
      </c>
      <c r="D94" s="5">
        <v>13519</v>
      </c>
    </row>
    <row r="95" spans="1:4">
      <c r="A95" s="216"/>
      <c r="B95" s="14" t="s">
        <v>85</v>
      </c>
      <c r="C95" s="24">
        <v>86</v>
      </c>
      <c r="D95" s="5">
        <v>12524</v>
      </c>
    </row>
    <row r="96" spans="1:4">
      <c r="A96" s="2" t="s">
        <v>86</v>
      </c>
      <c r="B96" s="2"/>
      <c r="C96" s="24">
        <v>87</v>
      </c>
      <c r="D96" s="3">
        <v>1959</v>
      </c>
    </row>
    <row r="97" spans="1:4">
      <c r="A97" s="222" t="s">
        <v>8</v>
      </c>
      <c r="B97" s="14" t="s">
        <v>87</v>
      </c>
      <c r="C97" s="1">
        <v>88</v>
      </c>
      <c r="D97" s="5">
        <v>375</v>
      </c>
    </row>
    <row r="98" spans="1:4">
      <c r="A98" s="222"/>
      <c r="B98" s="31" t="s">
        <v>88</v>
      </c>
      <c r="C98" s="32">
        <v>89</v>
      </c>
      <c r="D98" s="5">
        <v>1584</v>
      </c>
    </row>
    <row r="99" spans="1:4">
      <c r="A99" s="33" t="s">
        <v>89</v>
      </c>
      <c r="B99" s="34"/>
      <c r="C99" s="1">
        <v>90</v>
      </c>
      <c r="D99" s="3">
        <v>73927</v>
      </c>
    </row>
    <row r="100" spans="1:4" ht="29.25">
      <c r="A100" s="35"/>
      <c r="B100" s="36" t="s">
        <v>90</v>
      </c>
      <c r="C100" s="37">
        <v>91</v>
      </c>
      <c r="D100" s="38">
        <v>40</v>
      </c>
    </row>
    <row r="101" spans="1:4">
      <c r="A101" s="39"/>
      <c r="B101" s="11" t="s">
        <v>91</v>
      </c>
      <c r="C101" s="40">
        <v>92</v>
      </c>
      <c r="D101" s="5">
        <v>73887</v>
      </c>
    </row>
    <row r="102" spans="1:4">
      <c r="A102" s="41"/>
      <c r="B102" s="11" t="s">
        <v>95</v>
      </c>
      <c r="C102" s="40">
        <v>93</v>
      </c>
      <c r="D102" s="5">
        <v>551986000</v>
      </c>
    </row>
    <row r="103" spans="1:4">
      <c r="A103" s="42"/>
      <c r="B103" s="43"/>
      <c r="C103" s="37"/>
      <c r="D103" s="44"/>
    </row>
    <row r="104" spans="1:4">
      <c r="A104" s="45"/>
      <c r="B104" s="46"/>
      <c r="C104" s="46"/>
      <c r="D104" s="47"/>
    </row>
    <row r="105" spans="1:4">
      <c r="A105" s="223" t="s">
        <v>93</v>
      </c>
      <c r="B105" s="223"/>
      <c r="C105" s="223"/>
      <c r="D105" s="223"/>
    </row>
    <row r="106" spans="1:4">
      <c r="A106" s="45" t="s">
        <v>97</v>
      </c>
      <c r="B106" s="48"/>
      <c r="C106" s="48"/>
      <c r="D106" s="47"/>
    </row>
    <row r="107" spans="1:4">
      <c r="A107" s="207" t="s">
        <v>94</v>
      </c>
      <c r="B107" s="207"/>
      <c r="C107" s="207"/>
      <c r="D107" s="207"/>
    </row>
    <row r="108" spans="1:4">
      <c r="A108" s="49"/>
      <c r="B108" s="45"/>
      <c r="C108" s="49"/>
      <c r="D108" s="49"/>
    </row>
    <row r="109" spans="1:4">
      <c r="A109" s="49"/>
      <c r="B109" s="45" t="s">
        <v>96</v>
      </c>
      <c r="C109" s="49"/>
      <c r="D109" s="49"/>
    </row>
  </sheetData>
  <mergeCells count="36">
    <mergeCell ref="A22:A24"/>
    <mergeCell ref="B1:D1"/>
    <mergeCell ref="A2:D2"/>
    <mergeCell ref="A3:D3"/>
    <mergeCell ref="A4:B4"/>
    <mergeCell ref="A5:B5"/>
    <mergeCell ref="A6:D6"/>
    <mergeCell ref="A8:A9"/>
    <mergeCell ref="A10:A12"/>
    <mergeCell ref="A13:A15"/>
    <mergeCell ref="A16:A18"/>
    <mergeCell ref="A19:A21"/>
    <mergeCell ref="A66:A69"/>
    <mergeCell ref="A25:A27"/>
    <mergeCell ref="A28:A30"/>
    <mergeCell ref="A31:A34"/>
    <mergeCell ref="A35:A36"/>
    <mergeCell ref="A37:A38"/>
    <mergeCell ref="A39:B39"/>
    <mergeCell ref="A40:A41"/>
    <mergeCell ref="A42:A43"/>
    <mergeCell ref="A45:D45"/>
    <mergeCell ref="A47:A59"/>
    <mergeCell ref="A63:A65"/>
    <mergeCell ref="A107:D107"/>
    <mergeCell ref="A71:D71"/>
    <mergeCell ref="A72:A74"/>
    <mergeCell ref="A75:A77"/>
    <mergeCell ref="A79:A85"/>
    <mergeCell ref="A86:D86"/>
    <mergeCell ref="A87:B87"/>
    <mergeCell ref="A88:A91"/>
    <mergeCell ref="A92:B92"/>
    <mergeCell ref="A93:A95"/>
    <mergeCell ref="A97:A98"/>
    <mergeCell ref="A105:D105"/>
  </mergeCells>
  <pageMargins left="0.95" right="0.45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16"/>
  <sheetViews>
    <sheetView topLeftCell="A82" workbookViewId="0">
      <selection activeCell="D92" sqref="D92"/>
    </sheetView>
  </sheetViews>
  <sheetFormatPr defaultRowHeight="15"/>
  <cols>
    <col min="1" max="1" width="32.7109375" customWidth="1"/>
    <col min="2" max="2" width="34.7109375" customWidth="1"/>
    <col min="3" max="3" width="8.140625" customWidth="1"/>
    <col min="4" max="4" width="11.28515625" style="69" bestFit="1" customWidth="1"/>
  </cols>
  <sheetData>
    <row r="1" spans="1:7" ht="42.75">
      <c r="A1" s="51" t="s">
        <v>0</v>
      </c>
      <c r="B1" s="239" t="s">
        <v>111</v>
      </c>
      <c r="C1" s="239"/>
      <c r="D1" s="239"/>
    </row>
    <row r="2" spans="1:7">
      <c r="A2" s="240" t="s">
        <v>1</v>
      </c>
      <c r="B2" s="240"/>
      <c r="C2" s="240"/>
      <c r="D2" s="240"/>
    </row>
    <row r="3" spans="1:7" ht="31.5" customHeight="1">
      <c r="A3" s="282" t="s">
        <v>113</v>
      </c>
      <c r="B3" s="282"/>
      <c r="C3" s="282"/>
      <c r="D3" s="282"/>
    </row>
    <row r="4" spans="1:7">
      <c r="A4" s="188"/>
      <c r="B4" s="286" t="s">
        <v>161</v>
      </c>
      <c r="C4" s="286"/>
      <c r="D4" s="286"/>
    </row>
    <row r="5" spans="1:7" ht="54.75" customHeight="1">
      <c r="A5" s="298" t="s">
        <v>2</v>
      </c>
      <c r="B5" s="298"/>
      <c r="C5" s="192" t="s">
        <v>3</v>
      </c>
      <c r="D5" s="193" t="s">
        <v>100</v>
      </c>
    </row>
    <row r="6" spans="1:7">
      <c r="A6" s="299" t="s">
        <v>4</v>
      </c>
      <c r="B6" s="299"/>
      <c r="C6" s="194" t="s">
        <v>5</v>
      </c>
      <c r="D6" s="196" t="s">
        <v>160</v>
      </c>
    </row>
    <row r="7" spans="1:7">
      <c r="A7" s="287" t="s">
        <v>6</v>
      </c>
      <c r="B7" s="287"/>
      <c r="C7" s="287"/>
      <c r="D7" s="287"/>
    </row>
    <row r="8" spans="1:7">
      <c r="A8" s="62" t="s">
        <v>7</v>
      </c>
      <c r="B8" s="75" t="s">
        <v>12</v>
      </c>
      <c r="C8" s="63">
        <v>1</v>
      </c>
      <c r="D8" s="67">
        <v>3089744</v>
      </c>
    </row>
    <row r="9" spans="1:7">
      <c r="A9" s="259" t="s">
        <v>8</v>
      </c>
      <c r="B9" s="62" t="s">
        <v>9</v>
      </c>
      <c r="C9" s="63">
        <v>2</v>
      </c>
      <c r="D9" s="68">
        <v>1530350</v>
      </c>
    </row>
    <row r="10" spans="1:7">
      <c r="A10" s="259"/>
      <c r="B10" s="62" t="s">
        <v>10</v>
      </c>
      <c r="C10" s="63">
        <v>3</v>
      </c>
      <c r="D10" s="68">
        <v>1559394</v>
      </c>
    </row>
    <row r="11" spans="1:7">
      <c r="A11" s="259" t="s">
        <v>152</v>
      </c>
      <c r="B11" s="75" t="s">
        <v>12</v>
      </c>
      <c r="C11" s="63">
        <v>4</v>
      </c>
      <c r="D11" s="67">
        <v>2021055</v>
      </c>
    </row>
    <row r="12" spans="1:7">
      <c r="A12" s="259"/>
      <c r="B12" s="62" t="s">
        <v>9</v>
      </c>
      <c r="C12" s="63">
        <v>5</v>
      </c>
      <c r="D12" s="68">
        <v>984456</v>
      </c>
    </row>
    <row r="13" spans="1:7">
      <c r="A13" s="259"/>
      <c r="B13" s="62" t="s">
        <v>10</v>
      </c>
      <c r="C13" s="63">
        <v>6</v>
      </c>
      <c r="D13" s="68">
        <v>1036599</v>
      </c>
    </row>
    <row r="14" spans="1:7">
      <c r="A14" s="256" t="s">
        <v>114</v>
      </c>
      <c r="B14" s="75" t="s">
        <v>12</v>
      </c>
      <c r="C14" s="63">
        <v>7</v>
      </c>
      <c r="D14" s="67">
        <v>1068689</v>
      </c>
      <c r="G14">
        <f>100795+957019</f>
        <v>1057814</v>
      </c>
    </row>
    <row r="15" spans="1:7" s="64" customFormat="1">
      <c r="A15" s="257"/>
      <c r="B15" s="62" t="s">
        <v>9</v>
      </c>
      <c r="C15" s="63">
        <v>8</v>
      </c>
      <c r="D15" s="68">
        <v>545894</v>
      </c>
    </row>
    <row r="16" spans="1:7" s="64" customFormat="1">
      <c r="A16" s="258"/>
      <c r="B16" s="62" t="s">
        <v>10</v>
      </c>
      <c r="C16" s="63">
        <v>9</v>
      </c>
      <c r="D16" s="68">
        <v>522795</v>
      </c>
    </row>
    <row r="17" spans="1:24">
      <c r="A17" s="256" t="s">
        <v>14</v>
      </c>
      <c r="B17" s="75" t="s">
        <v>12</v>
      </c>
      <c r="C17" s="63">
        <v>10</v>
      </c>
      <c r="D17" s="67">
        <v>43149</v>
      </c>
    </row>
    <row r="18" spans="1:24">
      <c r="A18" s="257"/>
      <c r="B18" s="62" t="s">
        <v>9</v>
      </c>
      <c r="C18" s="63">
        <v>11</v>
      </c>
      <c r="D18" s="68">
        <v>22337</v>
      </c>
      <c r="H18" t="s">
        <v>133</v>
      </c>
      <c r="I18" t="s">
        <v>134</v>
      </c>
      <c r="J18" t="s">
        <v>135</v>
      </c>
      <c r="K18" t="s">
        <v>136</v>
      </c>
      <c r="P18">
        <f>100795+957019</f>
        <v>1057814</v>
      </c>
    </row>
    <row r="19" spans="1:24">
      <c r="A19" s="258"/>
      <c r="B19" s="62" t="s">
        <v>10</v>
      </c>
      <c r="C19" s="63">
        <v>12</v>
      </c>
      <c r="D19" s="68">
        <v>20812</v>
      </c>
      <c r="H19" s="139">
        <v>3085575</v>
      </c>
      <c r="I19">
        <f>+K23</f>
        <v>5438</v>
      </c>
      <c r="J19">
        <f>+K27</f>
        <v>1281</v>
      </c>
      <c r="K19">
        <f>+M30</f>
        <v>12</v>
      </c>
      <c r="L19" s="144">
        <v>3089744</v>
      </c>
      <c r="P19" s="64"/>
      <c r="Q19" s="64"/>
      <c r="R19" s="64"/>
      <c r="S19" s="64"/>
      <c r="T19" s="64"/>
      <c r="U19" s="64"/>
      <c r="V19" s="64"/>
      <c r="W19" s="64"/>
      <c r="X19" s="64"/>
    </row>
    <row r="20" spans="1:24">
      <c r="A20" s="288" t="s">
        <v>15</v>
      </c>
      <c r="B20" s="162" t="s">
        <v>12</v>
      </c>
      <c r="C20" s="163">
        <v>13</v>
      </c>
      <c r="D20" s="67">
        <v>9522</v>
      </c>
      <c r="P20" s="64"/>
      <c r="Q20" s="64"/>
      <c r="R20" s="64"/>
      <c r="S20" s="64"/>
      <c r="T20" s="64"/>
      <c r="U20" s="64">
        <v>3085575</v>
      </c>
      <c r="V20" s="64"/>
      <c r="W20" s="64"/>
      <c r="X20" s="64"/>
    </row>
    <row r="21" spans="1:24">
      <c r="A21" s="289"/>
      <c r="B21" s="17" t="s">
        <v>16</v>
      </c>
      <c r="C21" s="163">
        <v>14</v>
      </c>
      <c r="D21" s="68">
        <v>8259</v>
      </c>
    </row>
    <row r="22" spans="1:24">
      <c r="A22" s="290"/>
      <c r="B22" s="17" t="s">
        <v>17</v>
      </c>
      <c r="C22" s="163">
        <v>15</v>
      </c>
      <c r="D22" s="68">
        <v>1263</v>
      </c>
      <c r="Q22" t="s">
        <v>133</v>
      </c>
      <c r="R22" t="s">
        <v>134</v>
      </c>
      <c r="S22" t="s">
        <v>135</v>
      </c>
      <c r="T22" t="s">
        <v>136</v>
      </c>
    </row>
    <row r="23" spans="1:24">
      <c r="A23" s="256" t="s">
        <v>18</v>
      </c>
      <c r="B23" s="75" t="s">
        <v>12</v>
      </c>
      <c r="C23" s="63">
        <v>16</v>
      </c>
      <c r="D23" s="67">
        <v>2331</v>
      </c>
      <c r="I23" s="140">
        <v>37711</v>
      </c>
      <c r="J23" s="145">
        <v>43149</v>
      </c>
      <c r="K23">
        <f>J23-I23</f>
        <v>5438</v>
      </c>
      <c r="Q23" s="139">
        <v>3085575</v>
      </c>
      <c r="R23">
        <f>+T27</f>
        <v>5438</v>
      </c>
      <c r="S23">
        <f>+T31</f>
        <v>1281</v>
      </c>
      <c r="T23">
        <f>+V34</f>
        <v>12</v>
      </c>
      <c r="U23" s="144">
        <f>+Q23+R23-S23+T23</f>
        <v>3089744</v>
      </c>
    </row>
    <row r="24" spans="1:24">
      <c r="A24" s="257"/>
      <c r="B24" s="62" t="s">
        <v>19</v>
      </c>
      <c r="C24" s="63">
        <v>17</v>
      </c>
      <c r="D24" s="68">
        <v>797</v>
      </c>
    </row>
    <row r="25" spans="1:24">
      <c r="A25" s="258"/>
      <c r="B25" s="62" t="s">
        <v>20</v>
      </c>
      <c r="C25" s="63">
        <v>18</v>
      </c>
      <c r="D25" s="68">
        <v>1534</v>
      </c>
      <c r="U25">
        <f>+U20-U23</f>
        <v>-4169</v>
      </c>
    </row>
    <row r="26" spans="1:24">
      <c r="A26" s="256" t="s">
        <v>21</v>
      </c>
      <c r="B26" s="75" t="s">
        <v>12</v>
      </c>
      <c r="C26" s="63">
        <v>19</v>
      </c>
      <c r="D26" s="67">
        <v>811</v>
      </c>
    </row>
    <row r="27" spans="1:24">
      <c r="A27" s="257"/>
      <c r="B27" s="62" t="s">
        <v>22</v>
      </c>
      <c r="C27" s="63">
        <v>20</v>
      </c>
      <c r="D27" s="68">
        <v>800</v>
      </c>
      <c r="I27" s="141">
        <v>9993</v>
      </c>
      <c r="J27" s="143">
        <v>11274</v>
      </c>
      <c r="K27">
        <f>J27-I27</f>
        <v>1281</v>
      </c>
      <c r="R27" s="140">
        <v>37711</v>
      </c>
      <c r="S27" s="145">
        <v>43149</v>
      </c>
      <c r="T27">
        <f>S27-R27</f>
        <v>5438</v>
      </c>
    </row>
    <row r="28" spans="1:24">
      <c r="A28" s="258"/>
      <c r="B28" s="62" t="s">
        <v>23</v>
      </c>
      <c r="C28" s="63">
        <v>21</v>
      </c>
      <c r="D28" s="68">
        <v>11</v>
      </c>
    </row>
    <row r="29" spans="1:24">
      <c r="A29" s="256" t="s">
        <v>24</v>
      </c>
      <c r="B29" s="75" t="s">
        <v>12</v>
      </c>
      <c r="C29" s="63">
        <v>22</v>
      </c>
      <c r="D29" s="67">
        <v>11274</v>
      </c>
    </row>
    <row r="30" spans="1:24">
      <c r="A30" s="257"/>
      <c r="B30" s="62" t="s">
        <v>9</v>
      </c>
      <c r="C30" s="63">
        <v>23</v>
      </c>
      <c r="D30" s="68">
        <v>6652</v>
      </c>
      <c r="K30" s="146">
        <v>129</v>
      </c>
      <c r="L30" s="142">
        <v>141</v>
      </c>
      <c r="M30">
        <f>+L30-K30</f>
        <v>12</v>
      </c>
    </row>
    <row r="31" spans="1:24">
      <c r="A31" s="258"/>
      <c r="B31" s="62" t="s">
        <v>10</v>
      </c>
      <c r="C31" s="63">
        <v>24</v>
      </c>
      <c r="D31" s="68">
        <v>4622</v>
      </c>
      <c r="R31" s="141">
        <v>9993</v>
      </c>
      <c r="S31" s="143">
        <v>11274</v>
      </c>
      <c r="T31">
        <f>S31-R31</f>
        <v>1281</v>
      </c>
    </row>
    <row r="32" spans="1:24">
      <c r="A32" s="264" t="s">
        <v>25</v>
      </c>
      <c r="B32" s="84" t="s">
        <v>12</v>
      </c>
      <c r="C32" s="63">
        <v>25</v>
      </c>
      <c r="D32" s="67">
        <v>385</v>
      </c>
    </row>
    <row r="33" spans="1:22">
      <c r="A33" s="271"/>
      <c r="B33" s="85" t="s">
        <v>15</v>
      </c>
      <c r="C33" s="63">
        <v>26</v>
      </c>
      <c r="D33" s="68">
        <v>121</v>
      </c>
    </row>
    <row r="34" spans="1:22">
      <c r="A34" s="271"/>
      <c r="B34" s="85" t="s">
        <v>26</v>
      </c>
      <c r="C34" s="63">
        <v>27</v>
      </c>
      <c r="D34" s="68">
        <v>72</v>
      </c>
      <c r="T34" s="146">
        <v>129</v>
      </c>
      <c r="U34" s="142">
        <v>141</v>
      </c>
      <c r="V34">
        <f>+U34-T34</f>
        <v>12</v>
      </c>
    </row>
    <row r="35" spans="1:22" ht="29.25">
      <c r="A35" s="265"/>
      <c r="B35" s="86" t="s">
        <v>27</v>
      </c>
      <c r="C35" s="87">
        <v>28</v>
      </c>
      <c r="D35" s="80">
        <v>123</v>
      </c>
    </row>
    <row r="36" spans="1:22" ht="15" customHeight="1">
      <c r="A36" s="280" t="s">
        <v>28</v>
      </c>
      <c r="B36" s="75" t="s">
        <v>29</v>
      </c>
      <c r="C36" s="63">
        <v>29</v>
      </c>
      <c r="D36" s="67">
        <v>27762</v>
      </c>
    </row>
    <row r="37" spans="1:22">
      <c r="A37" s="281"/>
      <c r="B37" s="62" t="s">
        <v>30</v>
      </c>
      <c r="C37" s="63">
        <v>30</v>
      </c>
      <c r="D37" s="68">
        <v>20894</v>
      </c>
    </row>
    <row r="38" spans="1:22" ht="15" customHeight="1">
      <c r="A38" s="264" t="s">
        <v>31</v>
      </c>
      <c r="B38" s="75" t="s">
        <v>29</v>
      </c>
      <c r="C38" s="63">
        <v>31</v>
      </c>
      <c r="D38" s="67">
        <v>28649</v>
      </c>
      <c r="S38">
        <v>1477</v>
      </c>
    </row>
    <row r="39" spans="1:22">
      <c r="A39" s="265"/>
      <c r="B39" s="62" t="s">
        <v>30</v>
      </c>
      <c r="C39" s="63">
        <v>32</v>
      </c>
      <c r="D39" s="68">
        <v>21503</v>
      </c>
    </row>
    <row r="40" spans="1:22" ht="45" customHeight="1">
      <c r="A40" s="266" t="s">
        <v>32</v>
      </c>
      <c r="B40" s="267"/>
      <c r="C40" s="88">
        <v>33</v>
      </c>
      <c r="D40" s="89">
        <v>141</v>
      </c>
    </row>
    <row r="41" spans="1:22">
      <c r="A41" s="272" t="s">
        <v>33</v>
      </c>
      <c r="B41" s="83" t="s">
        <v>34</v>
      </c>
      <c r="C41" s="82">
        <v>34</v>
      </c>
      <c r="D41" s="68">
        <v>30895</v>
      </c>
    </row>
    <row r="42" spans="1:22">
      <c r="A42" s="273"/>
      <c r="B42" s="83" t="s">
        <v>35</v>
      </c>
      <c r="C42" s="82">
        <v>35</v>
      </c>
      <c r="D42" s="68">
        <v>76682</v>
      </c>
    </row>
    <row r="43" spans="1:22" ht="15" customHeight="1">
      <c r="A43" s="264" t="s">
        <v>36</v>
      </c>
      <c r="B43" s="62" t="s">
        <v>34</v>
      </c>
      <c r="C43" s="63">
        <v>36</v>
      </c>
      <c r="D43" s="68">
        <v>119837</v>
      </c>
    </row>
    <row r="44" spans="1:22">
      <c r="A44" s="265"/>
      <c r="B44" s="62" t="s">
        <v>35</v>
      </c>
      <c r="C44" s="63">
        <v>37</v>
      </c>
      <c r="D44" s="68">
        <v>57046</v>
      </c>
    </row>
    <row r="45" spans="1:22">
      <c r="A45" s="62" t="s">
        <v>37</v>
      </c>
      <c r="B45" s="62"/>
      <c r="C45" s="63">
        <v>38</v>
      </c>
      <c r="D45" s="90">
        <v>0.99429999999999996</v>
      </c>
    </row>
    <row r="46" spans="1:22">
      <c r="A46" s="291" t="s">
        <v>38</v>
      </c>
      <c r="B46" s="292"/>
      <c r="C46" s="292"/>
      <c r="D46" s="293"/>
    </row>
    <row r="47" spans="1:22">
      <c r="A47" s="62" t="s">
        <v>39</v>
      </c>
      <c r="B47" s="62"/>
      <c r="C47" s="63">
        <v>39</v>
      </c>
      <c r="D47" s="91">
        <v>164038</v>
      </c>
    </row>
    <row r="48" spans="1:22">
      <c r="A48" s="277" t="s">
        <v>8</v>
      </c>
      <c r="B48" s="62" t="s">
        <v>40</v>
      </c>
      <c r="C48" s="63">
        <v>40</v>
      </c>
      <c r="D48" s="92">
        <v>298</v>
      </c>
    </row>
    <row r="49" spans="1:4" ht="29.25">
      <c r="A49" s="278"/>
      <c r="B49" s="73" t="s">
        <v>41</v>
      </c>
      <c r="C49" s="63">
        <v>41</v>
      </c>
      <c r="D49" s="93">
        <v>110384</v>
      </c>
    </row>
    <row r="50" spans="1:4" ht="29.25">
      <c r="A50" s="278"/>
      <c r="B50" s="73" t="s">
        <v>42</v>
      </c>
      <c r="C50" s="63">
        <v>42</v>
      </c>
      <c r="D50" s="93">
        <v>90</v>
      </c>
    </row>
    <row r="51" spans="1:4" ht="29.25">
      <c r="A51" s="278"/>
      <c r="B51" s="73" t="s">
        <v>43</v>
      </c>
      <c r="C51" s="63">
        <v>43</v>
      </c>
      <c r="D51" s="93">
        <v>372</v>
      </c>
    </row>
    <row r="52" spans="1:4" ht="29.25">
      <c r="A52" s="278"/>
      <c r="B52" s="73" t="s">
        <v>44</v>
      </c>
      <c r="C52" s="63">
        <v>44</v>
      </c>
      <c r="D52" s="93">
        <v>4458</v>
      </c>
    </row>
    <row r="53" spans="1:4">
      <c r="A53" s="278"/>
      <c r="B53" s="62" t="s">
        <v>45</v>
      </c>
      <c r="C53" s="63">
        <v>45</v>
      </c>
      <c r="D53" s="92">
        <v>3915</v>
      </c>
    </row>
    <row r="54" spans="1:4">
      <c r="A54" s="278"/>
      <c r="B54" s="62" t="s">
        <v>46</v>
      </c>
      <c r="C54" s="63">
        <v>46</v>
      </c>
      <c r="D54" s="92">
        <v>4082</v>
      </c>
    </row>
    <row r="55" spans="1:4">
      <c r="A55" s="278"/>
      <c r="B55" s="62" t="s">
        <v>47</v>
      </c>
      <c r="C55" s="63">
        <v>47</v>
      </c>
      <c r="D55" s="92">
        <v>470</v>
      </c>
    </row>
    <row r="56" spans="1:4">
      <c r="A56" s="278"/>
      <c r="B56" s="62" t="s">
        <v>48</v>
      </c>
      <c r="C56" s="63">
        <v>48</v>
      </c>
      <c r="D56" s="92">
        <v>22575</v>
      </c>
    </row>
    <row r="57" spans="1:4">
      <c r="A57" s="278"/>
      <c r="B57" s="62" t="s">
        <v>49</v>
      </c>
      <c r="C57" s="63">
        <v>49</v>
      </c>
      <c r="D57" s="92">
        <v>1078</v>
      </c>
    </row>
    <row r="58" spans="1:4">
      <c r="A58" s="278"/>
      <c r="B58" s="62" t="s">
        <v>50</v>
      </c>
      <c r="C58" s="63">
        <v>50</v>
      </c>
      <c r="D58" s="92">
        <v>2664</v>
      </c>
    </row>
    <row r="59" spans="1:4">
      <c r="A59" s="278"/>
      <c r="B59" s="62" t="s">
        <v>51</v>
      </c>
      <c r="C59" s="63">
        <v>51</v>
      </c>
      <c r="D59" s="92">
        <v>739</v>
      </c>
    </row>
    <row r="60" spans="1:4">
      <c r="A60" s="279"/>
      <c r="B60" s="62" t="s">
        <v>52</v>
      </c>
      <c r="C60" s="63">
        <v>52</v>
      </c>
      <c r="D60" s="92">
        <v>3546</v>
      </c>
    </row>
    <row r="61" spans="1:4">
      <c r="A61" s="62" t="s">
        <v>53</v>
      </c>
      <c r="B61" s="62"/>
      <c r="C61" s="63">
        <v>53</v>
      </c>
      <c r="D61" s="92">
        <v>8225</v>
      </c>
    </row>
    <row r="62" spans="1:4">
      <c r="A62" s="62" t="s">
        <v>54</v>
      </c>
      <c r="B62" s="62"/>
      <c r="C62" s="63">
        <v>54</v>
      </c>
      <c r="D62" s="92">
        <v>10079</v>
      </c>
    </row>
    <row r="63" spans="1:4">
      <c r="A63" s="62" t="s">
        <v>55</v>
      </c>
      <c r="B63" s="62"/>
      <c r="C63" s="63">
        <v>55</v>
      </c>
      <c r="D63" s="92">
        <v>1565</v>
      </c>
    </row>
    <row r="64" spans="1:4" ht="15" customHeight="1">
      <c r="A64" s="264" t="s">
        <v>56</v>
      </c>
      <c r="B64" s="75" t="s">
        <v>29</v>
      </c>
      <c r="C64" s="63">
        <v>56</v>
      </c>
      <c r="D64" s="91">
        <v>19067</v>
      </c>
    </row>
    <row r="65" spans="1:4">
      <c r="A65" s="271"/>
      <c r="B65" s="62" t="s">
        <v>9</v>
      </c>
      <c r="C65" s="63">
        <v>57</v>
      </c>
      <c r="D65" s="92">
        <v>9369</v>
      </c>
    </row>
    <row r="66" spans="1:4">
      <c r="A66" s="265"/>
      <c r="B66" s="62" t="s">
        <v>10</v>
      </c>
      <c r="C66" s="63">
        <v>58</v>
      </c>
      <c r="D66" s="92">
        <v>9698</v>
      </c>
    </row>
    <row r="67" spans="1:4" ht="29.25">
      <c r="A67" s="249" t="s">
        <v>57</v>
      </c>
      <c r="B67" s="94" t="s">
        <v>41</v>
      </c>
      <c r="C67" s="87">
        <v>59</v>
      </c>
      <c r="D67" s="93">
        <v>9359</v>
      </c>
    </row>
    <row r="68" spans="1:4" ht="42.75">
      <c r="A68" s="250"/>
      <c r="B68" s="70" t="s">
        <v>58</v>
      </c>
      <c r="C68" s="87">
        <v>60</v>
      </c>
      <c r="D68" s="93">
        <v>2597</v>
      </c>
    </row>
    <row r="69" spans="1:4" ht="29.25">
      <c r="A69" s="250"/>
      <c r="B69" s="73" t="s">
        <v>59</v>
      </c>
      <c r="C69" s="87">
        <v>61</v>
      </c>
      <c r="D69" s="93">
        <v>571</v>
      </c>
    </row>
    <row r="70" spans="1:4" ht="42.75">
      <c r="A70" s="251"/>
      <c r="B70" s="70" t="s">
        <v>60</v>
      </c>
      <c r="C70" s="87">
        <v>62</v>
      </c>
      <c r="D70" s="93">
        <v>115</v>
      </c>
    </row>
    <row r="71" spans="1:4">
      <c r="A71" s="95" t="s">
        <v>61</v>
      </c>
      <c r="B71" s="96"/>
      <c r="C71" s="63">
        <v>63</v>
      </c>
      <c r="D71" s="97">
        <v>1</v>
      </c>
    </row>
    <row r="72" spans="1:4" s="64" customFormat="1">
      <c r="A72" s="268" t="s">
        <v>62</v>
      </c>
      <c r="B72" s="269"/>
      <c r="C72" s="269"/>
      <c r="D72" s="270"/>
    </row>
    <row r="73" spans="1:4" s="64" customFormat="1" ht="28.5">
      <c r="A73" s="264" t="s">
        <v>63</v>
      </c>
      <c r="B73" s="70" t="s">
        <v>64</v>
      </c>
      <c r="C73" s="71">
        <v>64</v>
      </c>
      <c r="D73" s="72">
        <v>23891</v>
      </c>
    </row>
    <row r="74" spans="1:4" s="64" customFormat="1" ht="29.25">
      <c r="A74" s="271"/>
      <c r="B74" s="73" t="s">
        <v>65</v>
      </c>
      <c r="C74" s="71">
        <v>65</v>
      </c>
      <c r="D74" s="74">
        <v>229</v>
      </c>
    </row>
    <row r="75" spans="1:4" s="64" customFormat="1">
      <c r="A75" s="265"/>
      <c r="B75" s="75" t="s">
        <v>12</v>
      </c>
      <c r="C75" s="65">
        <v>66</v>
      </c>
      <c r="D75" s="76">
        <f>+D73+D74</f>
        <v>24120</v>
      </c>
    </row>
    <row r="76" spans="1:4" s="64" customFormat="1" ht="29.25">
      <c r="A76" s="253" t="s">
        <v>66</v>
      </c>
      <c r="B76" s="73" t="s">
        <v>67</v>
      </c>
      <c r="C76" s="71">
        <v>67</v>
      </c>
      <c r="D76" s="74">
        <v>12</v>
      </c>
    </row>
    <row r="77" spans="1:4" s="64" customFormat="1" ht="30.75" customHeight="1">
      <c r="A77" s="254"/>
      <c r="B77" s="73" t="s">
        <v>68</v>
      </c>
      <c r="C77" s="71">
        <v>68</v>
      </c>
      <c r="D77" s="74">
        <v>25776</v>
      </c>
    </row>
    <row r="78" spans="1:4" s="64" customFormat="1" ht="28.5">
      <c r="A78" s="254"/>
      <c r="B78" s="70" t="s">
        <v>69</v>
      </c>
      <c r="C78" s="71">
        <v>69</v>
      </c>
      <c r="D78" s="74">
        <v>827</v>
      </c>
    </row>
    <row r="79" spans="1:4" s="64" customFormat="1">
      <c r="A79" s="255"/>
      <c r="B79" s="77" t="s">
        <v>29</v>
      </c>
      <c r="C79" s="65">
        <v>70</v>
      </c>
      <c r="D79" s="76">
        <f>+D76+D77+D78</f>
        <v>26615</v>
      </c>
    </row>
    <row r="80" spans="1:4" s="64" customFormat="1">
      <c r="A80" s="256" t="s">
        <v>70</v>
      </c>
      <c r="B80" s="62" t="s">
        <v>71</v>
      </c>
      <c r="C80" s="65">
        <v>71</v>
      </c>
      <c r="D80" s="78">
        <v>13160</v>
      </c>
    </row>
    <row r="81" spans="1:4" s="64" customFormat="1">
      <c r="A81" s="257"/>
      <c r="B81" s="62" t="s">
        <v>72</v>
      </c>
      <c r="C81" s="65">
        <v>72</v>
      </c>
      <c r="D81" s="78">
        <v>5572</v>
      </c>
    </row>
    <row r="82" spans="1:4" s="64" customFormat="1">
      <c r="A82" s="257"/>
      <c r="B82" s="62" t="s">
        <v>73</v>
      </c>
      <c r="C82" s="65">
        <v>73</v>
      </c>
      <c r="D82" s="78">
        <v>66279</v>
      </c>
    </row>
    <row r="83" spans="1:4" s="64" customFormat="1">
      <c r="A83" s="257"/>
      <c r="B83" s="62" t="s">
        <v>74</v>
      </c>
      <c r="C83" s="65">
        <v>74</v>
      </c>
      <c r="D83" s="78">
        <v>2022</v>
      </c>
    </row>
    <row r="84" spans="1:4" s="64" customFormat="1">
      <c r="A84" s="257"/>
      <c r="B84" s="62" t="s">
        <v>75</v>
      </c>
      <c r="C84" s="65">
        <v>75</v>
      </c>
      <c r="D84" s="68">
        <v>5018</v>
      </c>
    </row>
    <row r="85" spans="1:4" s="64" customFormat="1" ht="57">
      <c r="A85" s="257"/>
      <c r="B85" s="79" t="s">
        <v>76</v>
      </c>
      <c r="C85" s="71">
        <v>76</v>
      </c>
      <c r="D85" s="80">
        <v>88283</v>
      </c>
    </row>
    <row r="86" spans="1:4" s="64" customFormat="1">
      <c r="A86" s="258"/>
      <c r="B86" s="75" t="s">
        <v>29</v>
      </c>
      <c r="C86" s="65">
        <v>77</v>
      </c>
      <c r="D86" s="67">
        <f>+D80+D81+D82+D83+D84+D85</f>
        <v>180334</v>
      </c>
    </row>
    <row r="87" spans="1:4" ht="15" customHeight="1">
      <c r="A87" s="261" t="s">
        <v>77</v>
      </c>
      <c r="B87" s="262"/>
      <c r="C87" s="262"/>
      <c r="D87" s="263"/>
    </row>
    <row r="88" spans="1:4" s="69" customFormat="1">
      <c r="A88" s="247" t="s">
        <v>117</v>
      </c>
      <c r="B88" s="248"/>
      <c r="C88" s="65">
        <v>78</v>
      </c>
      <c r="D88" s="177"/>
    </row>
    <row r="89" spans="1:4" s="69" customFormat="1">
      <c r="A89" s="256" t="s">
        <v>8</v>
      </c>
      <c r="B89" s="62" t="s">
        <v>12</v>
      </c>
      <c r="C89" s="65">
        <v>79</v>
      </c>
      <c r="D89" s="67">
        <f>+D91+D92</f>
        <v>58154</v>
      </c>
    </row>
    <row r="90" spans="1:4" s="69" customFormat="1">
      <c r="A90" s="257"/>
      <c r="B90" s="62" t="s">
        <v>79</v>
      </c>
      <c r="C90" s="65">
        <v>80</v>
      </c>
      <c r="D90" s="195">
        <v>0</v>
      </c>
    </row>
    <row r="91" spans="1:4" s="69" customFormat="1">
      <c r="A91" s="257"/>
      <c r="B91" s="62" t="s">
        <v>80</v>
      </c>
      <c r="C91" s="65">
        <v>81</v>
      </c>
      <c r="D91" s="68">
        <v>6543</v>
      </c>
    </row>
    <row r="92" spans="1:4" s="69" customFormat="1">
      <c r="A92" s="258"/>
      <c r="B92" s="62" t="s">
        <v>81</v>
      </c>
      <c r="C92" s="65">
        <v>82</v>
      </c>
      <c r="D92" s="68">
        <v>51611</v>
      </c>
    </row>
    <row r="93" spans="1:4" s="69" customFormat="1">
      <c r="A93" s="247" t="s">
        <v>82</v>
      </c>
      <c r="B93" s="248"/>
      <c r="C93" s="65">
        <v>83</v>
      </c>
      <c r="D93" s="67">
        <f>+D94+D95+D96</f>
        <v>131437</v>
      </c>
    </row>
    <row r="94" spans="1:4" s="69" customFormat="1">
      <c r="A94" s="256" t="s">
        <v>8</v>
      </c>
      <c r="B94" s="62" t="s">
        <v>83</v>
      </c>
      <c r="C94" s="65">
        <v>84</v>
      </c>
      <c r="D94" s="68">
        <v>106702</v>
      </c>
    </row>
    <row r="95" spans="1:4" s="69" customFormat="1">
      <c r="A95" s="257"/>
      <c r="B95" s="62" t="s">
        <v>84</v>
      </c>
      <c r="C95" s="65">
        <v>85</v>
      </c>
      <c r="D95" s="68">
        <v>9534</v>
      </c>
    </row>
    <row r="96" spans="1:4" s="69" customFormat="1" ht="29.25">
      <c r="A96" s="258"/>
      <c r="B96" s="73" t="s">
        <v>138</v>
      </c>
      <c r="C96" s="71">
        <v>86</v>
      </c>
      <c r="D96" s="80">
        <v>15201</v>
      </c>
    </row>
    <row r="97" spans="1:4">
      <c r="A97" s="62" t="s">
        <v>86</v>
      </c>
      <c r="B97" s="62"/>
      <c r="C97" s="65">
        <v>87</v>
      </c>
      <c r="D97" s="67">
        <v>1130</v>
      </c>
    </row>
    <row r="98" spans="1:4">
      <c r="A98" s="259" t="s">
        <v>8</v>
      </c>
      <c r="B98" s="62" t="s">
        <v>87</v>
      </c>
      <c r="C98" s="63">
        <v>88</v>
      </c>
      <c r="D98" s="68">
        <v>148</v>
      </c>
    </row>
    <row r="99" spans="1:4">
      <c r="A99" s="259"/>
      <c r="B99" s="98" t="s">
        <v>88</v>
      </c>
      <c r="C99" s="99">
        <v>89</v>
      </c>
      <c r="D99" s="68">
        <v>982</v>
      </c>
    </row>
    <row r="100" spans="1:4">
      <c r="A100" s="100" t="s">
        <v>89</v>
      </c>
      <c r="B100" s="101"/>
      <c r="C100" s="63">
        <v>90</v>
      </c>
      <c r="D100" s="67">
        <v>54132</v>
      </c>
    </row>
    <row r="101" spans="1:4" ht="29.25">
      <c r="A101" s="102"/>
      <c r="B101" s="86" t="s">
        <v>90</v>
      </c>
      <c r="C101" s="103">
        <v>91</v>
      </c>
      <c r="D101" s="104">
        <v>0</v>
      </c>
    </row>
    <row r="102" spans="1:4">
      <c r="A102" s="105"/>
      <c r="B102" s="85" t="s">
        <v>91</v>
      </c>
      <c r="C102" s="106">
        <v>92</v>
      </c>
      <c r="D102" s="68">
        <v>54132</v>
      </c>
    </row>
    <row r="103" spans="1:4">
      <c r="A103" s="107"/>
      <c r="B103" s="85" t="s">
        <v>95</v>
      </c>
      <c r="C103" s="106">
        <v>93</v>
      </c>
      <c r="D103" s="68">
        <v>374631000</v>
      </c>
    </row>
    <row r="104" spans="1:4">
      <c r="A104" s="300" t="s">
        <v>158</v>
      </c>
      <c r="B104" s="300"/>
      <c r="C104" s="300"/>
      <c r="D104" s="300"/>
    </row>
    <row r="105" spans="1:4">
      <c r="A105" s="301"/>
      <c r="B105" s="301"/>
      <c r="C105" s="301"/>
      <c r="D105" s="301"/>
    </row>
    <row r="106" spans="1:4" ht="54" customHeight="1">
      <c r="A106" s="301"/>
      <c r="B106" s="301"/>
      <c r="C106" s="301"/>
      <c r="D106" s="301"/>
    </row>
    <row r="107" spans="1:4">
      <c r="A107" s="190"/>
      <c r="B107" s="190"/>
      <c r="C107" s="190"/>
      <c r="D107" s="180"/>
    </row>
    <row r="108" spans="1:4">
      <c r="A108" s="296" t="s">
        <v>143</v>
      </c>
      <c r="B108" s="296"/>
      <c r="C108" s="296"/>
      <c r="D108" s="296"/>
    </row>
    <row r="109" spans="1:4">
      <c r="A109" s="297" t="s">
        <v>156</v>
      </c>
      <c r="B109" s="297"/>
      <c r="C109" s="297"/>
      <c r="D109" s="297"/>
    </row>
    <row r="110" spans="1:4">
      <c r="A110" s="189"/>
      <c r="B110" s="189"/>
      <c r="C110" s="189"/>
      <c r="D110" s="181"/>
    </row>
    <row r="111" spans="1:4">
      <c r="A111" s="245" t="s">
        <v>141</v>
      </c>
      <c r="B111" s="245"/>
      <c r="C111" s="245"/>
      <c r="D111" s="245"/>
    </row>
    <row r="112" spans="1:4">
      <c r="A112" s="297" t="s">
        <v>157</v>
      </c>
      <c r="B112" s="297"/>
      <c r="C112" s="297"/>
      <c r="D112" s="297"/>
    </row>
    <row r="113" spans="1:4">
      <c r="A113" s="191"/>
      <c r="B113" s="191"/>
      <c r="C113" s="191"/>
      <c r="D113" s="182"/>
    </row>
    <row r="114" spans="1:4">
      <c r="A114" s="191"/>
      <c r="B114" s="191"/>
      <c r="C114" s="191"/>
      <c r="D114" s="182"/>
    </row>
    <row r="115" spans="1:4">
      <c r="A115" s="191"/>
      <c r="B115" s="191"/>
      <c r="C115" s="191"/>
      <c r="D115" s="182"/>
    </row>
    <row r="116" spans="1:4">
      <c r="A116" s="252" t="s">
        <v>159</v>
      </c>
      <c r="B116" s="252"/>
      <c r="C116" s="252"/>
      <c r="D116" s="252"/>
    </row>
  </sheetData>
  <mergeCells count="41">
    <mergeCell ref="A108:D108"/>
    <mergeCell ref="A109:D109"/>
    <mergeCell ref="A111:D111"/>
    <mergeCell ref="A112:D112"/>
    <mergeCell ref="A116:D116"/>
    <mergeCell ref="A104:D106"/>
    <mergeCell ref="A67:A70"/>
    <mergeCell ref="A72:D72"/>
    <mergeCell ref="A73:A75"/>
    <mergeCell ref="A76:A79"/>
    <mergeCell ref="A80:A86"/>
    <mergeCell ref="A87:D87"/>
    <mergeCell ref="A88:B88"/>
    <mergeCell ref="A89:A92"/>
    <mergeCell ref="A93:B93"/>
    <mergeCell ref="A94:A96"/>
    <mergeCell ref="A98:A99"/>
    <mergeCell ref="A64:A66"/>
    <mergeCell ref="A23:A25"/>
    <mergeCell ref="A26:A28"/>
    <mergeCell ref="A29:A31"/>
    <mergeCell ref="A32:A35"/>
    <mergeCell ref="A36:A37"/>
    <mergeCell ref="A38:A39"/>
    <mergeCell ref="A40:B40"/>
    <mergeCell ref="A41:A42"/>
    <mergeCell ref="A43:A44"/>
    <mergeCell ref="A46:D46"/>
    <mergeCell ref="A48:A60"/>
    <mergeCell ref="A20:A22"/>
    <mergeCell ref="B1:D1"/>
    <mergeCell ref="A2:D2"/>
    <mergeCell ref="A3:D3"/>
    <mergeCell ref="B4:D4"/>
    <mergeCell ref="A5:B5"/>
    <mergeCell ref="A6:B6"/>
    <mergeCell ref="A7:D7"/>
    <mergeCell ref="A9:A10"/>
    <mergeCell ref="A11:A13"/>
    <mergeCell ref="A14:A16"/>
    <mergeCell ref="A17:A19"/>
  </mergeCells>
  <pageMargins left="0.7" right="0.7" top="0.3" bottom="0.31" header="0.17" footer="0.23"/>
  <pageSetup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6"/>
  <sheetViews>
    <sheetView workbookViewId="0">
      <selection activeCell="D29" sqref="D29"/>
    </sheetView>
  </sheetViews>
  <sheetFormatPr defaultRowHeight="15"/>
  <cols>
    <col min="1" max="1" width="32.7109375" customWidth="1"/>
    <col min="2" max="2" width="35" customWidth="1"/>
    <col min="3" max="3" width="8.140625" customWidth="1"/>
    <col min="4" max="4" width="11.28515625" style="69" bestFit="1" customWidth="1"/>
  </cols>
  <sheetData>
    <row r="1" spans="1:4" ht="42.75">
      <c r="A1" s="51" t="s">
        <v>0</v>
      </c>
      <c r="B1" s="239" t="s">
        <v>111</v>
      </c>
      <c r="C1" s="239"/>
      <c r="D1" s="239"/>
    </row>
    <row r="2" spans="1:4">
      <c r="A2" s="240" t="s">
        <v>1</v>
      </c>
      <c r="B2" s="240"/>
      <c r="C2" s="240"/>
      <c r="D2" s="240"/>
    </row>
    <row r="3" spans="1:4" ht="33.75" customHeight="1">
      <c r="A3" s="282" t="s">
        <v>113</v>
      </c>
      <c r="B3" s="282"/>
      <c r="C3" s="282"/>
      <c r="D3" s="282"/>
    </row>
    <row r="4" spans="1:4">
      <c r="A4" s="197"/>
      <c r="B4" s="286" t="s">
        <v>162</v>
      </c>
      <c r="C4" s="286"/>
      <c r="D4" s="286"/>
    </row>
    <row r="5" spans="1:4" ht="51">
      <c r="A5" s="298" t="s">
        <v>2</v>
      </c>
      <c r="B5" s="298"/>
      <c r="C5" s="201" t="s">
        <v>3</v>
      </c>
      <c r="D5" s="193" t="s">
        <v>100</v>
      </c>
    </row>
    <row r="6" spans="1:4">
      <c r="A6" s="299" t="s">
        <v>4</v>
      </c>
      <c r="B6" s="299"/>
      <c r="C6" s="194" t="s">
        <v>5</v>
      </c>
      <c r="D6" s="196" t="s">
        <v>160</v>
      </c>
    </row>
    <row r="7" spans="1:4">
      <c r="A7" s="287" t="s">
        <v>6</v>
      </c>
      <c r="B7" s="287"/>
      <c r="C7" s="287"/>
      <c r="D7" s="287"/>
    </row>
    <row r="8" spans="1:4">
      <c r="A8" s="62" t="s">
        <v>7</v>
      </c>
      <c r="B8" s="75" t="s">
        <v>12</v>
      </c>
      <c r="C8" s="63">
        <v>1</v>
      </c>
      <c r="D8" s="67">
        <v>3095554</v>
      </c>
    </row>
    <row r="9" spans="1:4">
      <c r="A9" s="259" t="s">
        <v>8</v>
      </c>
      <c r="B9" s="62" t="s">
        <v>9</v>
      </c>
      <c r="C9" s="63">
        <v>2</v>
      </c>
      <c r="D9" s="68">
        <v>1533228</v>
      </c>
    </row>
    <row r="10" spans="1:4">
      <c r="A10" s="259"/>
      <c r="B10" s="62" t="s">
        <v>10</v>
      </c>
      <c r="C10" s="63">
        <v>3</v>
      </c>
      <c r="D10" s="68">
        <v>1562326</v>
      </c>
    </row>
    <row r="11" spans="1:4">
      <c r="A11" s="259" t="s">
        <v>152</v>
      </c>
      <c r="B11" s="75" t="s">
        <v>12</v>
      </c>
      <c r="C11" s="63">
        <v>4</v>
      </c>
      <c r="D11" s="67">
        <v>2021958</v>
      </c>
    </row>
    <row r="12" spans="1:4">
      <c r="A12" s="259"/>
      <c r="B12" s="62" t="s">
        <v>9</v>
      </c>
      <c r="C12" s="63">
        <v>5</v>
      </c>
      <c r="D12" s="68">
        <v>984896</v>
      </c>
    </row>
    <row r="13" spans="1:4">
      <c r="A13" s="259"/>
      <c r="B13" s="62" t="s">
        <v>10</v>
      </c>
      <c r="C13" s="63">
        <v>6</v>
      </c>
      <c r="D13" s="68">
        <v>1037062</v>
      </c>
    </row>
    <row r="14" spans="1:4">
      <c r="A14" s="256" t="s">
        <v>114</v>
      </c>
      <c r="B14" s="75" t="s">
        <v>12</v>
      </c>
      <c r="C14" s="63">
        <v>7</v>
      </c>
      <c r="D14" s="67">
        <v>1073596</v>
      </c>
    </row>
    <row r="15" spans="1:4" s="64" customFormat="1">
      <c r="A15" s="257"/>
      <c r="B15" s="62" t="s">
        <v>9</v>
      </c>
      <c r="C15" s="63">
        <v>8</v>
      </c>
      <c r="D15" s="68">
        <v>548332</v>
      </c>
    </row>
    <row r="16" spans="1:4" s="64" customFormat="1">
      <c r="A16" s="258"/>
      <c r="B16" s="62" t="s">
        <v>10</v>
      </c>
      <c r="C16" s="63">
        <v>9</v>
      </c>
      <c r="D16" s="68">
        <v>525264</v>
      </c>
    </row>
    <row r="17" spans="1:16">
      <c r="A17" s="256" t="s">
        <v>14</v>
      </c>
      <c r="B17" s="75" t="s">
        <v>12</v>
      </c>
      <c r="C17" s="63">
        <v>10</v>
      </c>
      <c r="D17" s="67">
        <v>50559</v>
      </c>
    </row>
    <row r="18" spans="1:16">
      <c r="A18" s="257"/>
      <c r="B18" s="62" t="s">
        <v>9</v>
      </c>
      <c r="C18" s="63">
        <v>11</v>
      </c>
      <c r="D18" s="68">
        <v>26125</v>
      </c>
      <c r="H18">
        <f>100795+957019</f>
        <v>1057814</v>
      </c>
    </row>
    <row r="19" spans="1:16">
      <c r="A19" s="258"/>
      <c r="B19" s="62" t="s">
        <v>10</v>
      </c>
      <c r="C19" s="63">
        <v>12</v>
      </c>
      <c r="D19" s="68">
        <v>24434</v>
      </c>
      <c r="H19" s="64"/>
      <c r="I19" s="64"/>
      <c r="J19" s="64"/>
      <c r="K19" s="64"/>
      <c r="L19" s="64"/>
      <c r="M19" s="64"/>
      <c r="N19" s="64"/>
      <c r="O19" s="64"/>
      <c r="P19" s="64"/>
    </row>
    <row r="20" spans="1:16">
      <c r="A20" s="272" t="s">
        <v>15</v>
      </c>
      <c r="B20" s="81" t="s">
        <v>12</v>
      </c>
      <c r="C20" s="82">
        <v>13</v>
      </c>
      <c r="D20" s="67">
        <v>11083</v>
      </c>
      <c r="H20" s="64"/>
      <c r="I20" s="64"/>
      <c r="J20" s="64"/>
      <c r="K20" s="64"/>
      <c r="L20" s="64"/>
      <c r="M20" s="64">
        <v>3085575</v>
      </c>
      <c r="N20" s="64"/>
      <c r="O20" s="64"/>
      <c r="P20" s="64"/>
    </row>
    <row r="21" spans="1:16">
      <c r="A21" s="285"/>
      <c r="B21" s="83" t="s">
        <v>16</v>
      </c>
      <c r="C21" s="82">
        <v>14</v>
      </c>
      <c r="D21" s="68">
        <v>9629</v>
      </c>
    </row>
    <row r="22" spans="1:16">
      <c r="A22" s="273"/>
      <c r="B22" s="83" t="s">
        <v>17</v>
      </c>
      <c r="C22" s="82">
        <v>15</v>
      </c>
      <c r="D22" s="68">
        <v>1454</v>
      </c>
      <c r="I22" t="s">
        <v>133</v>
      </c>
      <c r="J22" t="s">
        <v>134</v>
      </c>
      <c r="K22" t="s">
        <v>135</v>
      </c>
      <c r="L22" t="s">
        <v>136</v>
      </c>
    </row>
    <row r="23" spans="1:16">
      <c r="A23" s="256" t="s">
        <v>18</v>
      </c>
      <c r="B23" s="75" t="s">
        <v>12</v>
      </c>
      <c r="C23" s="63">
        <v>16</v>
      </c>
      <c r="D23" s="67">
        <v>2712</v>
      </c>
      <c r="I23" s="139">
        <v>3089744</v>
      </c>
      <c r="J23">
        <f>+L27</f>
        <v>7410</v>
      </c>
      <c r="K23">
        <f>+L31</f>
        <v>1617</v>
      </c>
      <c r="L23">
        <f>+N34</f>
        <v>17</v>
      </c>
      <c r="M23" s="144">
        <f>+I23+J23-K23+L23</f>
        <v>3095554</v>
      </c>
    </row>
    <row r="24" spans="1:16">
      <c r="A24" s="257"/>
      <c r="B24" s="62" t="s">
        <v>19</v>
      </c>
      <c r="C24" s="63">
        <v>17</v>
      </c>
      <c r="D24" s="68">
        <v>884</v>
      </c>
    </row>
    <row r="25" spans="1:16">
      <c r="A25" s="258"/>
      <c r="B25" s="62" t="s">
        <v>20</v>
      </c>
      <c r="C25" s="63">
        <v>18</v>
      </c>
      <c r="D25" s="68">
        <v>1828</v>
      </c>
      <c r="M25">
        <f>+M20-M23</f>
        <v>-9979</v>
      </c>
    </row>
    <row r="26" spans="1:16">
      <c r="A26" s="256" t="s">
        <v>21</v>
      </c>
      <c r="B26" s="75" t="s">
        <v>12</v>
      </c>
      <c r="C26" s="63">
        <v>19</v>
      </c>
      <c r="D26" s="67">
        <v>946</v>
      </c>
    </row>
    <row r="27" spans="1:16">
      <c r="A27" s="257"/>
      <c r="B27" s="62" t="s">
        <v>22</v>
      </c>
      <c r="C27" s="63">
        <v>20</v>
      </c>
      <c r="D27" s="68">
        <v>932</v>
      </c>
      <c r="J27" s="140">
        <v>43149</v>
      </c>
      <c r="K27" s="145">
        <v>50559</v>
      </c>
      <c r="L27">
        <f>K27-J27</f>
        <v>7410</v>
      </c>
    </row>
    <row r="28" spans="1:16">
      <c r="A28" s="258"/>
      <c r="B28" s="62" t="s">
        <v>23</v>
      </c>
      <c r="C28" s="63">
        <v>21</v>
      </c>
      <c r="D28" s="68">
        <v>14</v>
      </c>
    </row>
    <row r="29" spans="1:16">
      <c r="A29" s="256" t="s">
        <v>24</v>
      </c>
      <c r="B29" s="75" t="s">
        <v>12</v>
      </c>
      <c r="C29" s="63">
        <v>22</v>
      </c>
      <c r="D29" s="67">
        <v>12891</v>
      </c>
    </row>
    <row r="30" spans="1:16">
      <c r="A30" s="257"/>
      <c r="B30" s="62" t="s">
        <v>9</v>
      </c>
      <c r="C30" s="63">
        <v>23</v>
      </c>
      <c r="D30" s="68">
        <v>7665</v>
      </c>
    </row>
    <row r="31" spans="1:16">
      <c r="A31" s="258"/>
      <c r="B31" s="62" t="s">
        <v>10</v>
      </c>
      <c r="C31" s="63">
        <v>24</v>
      </c>
      <c r="D31" s="68">
        <v>5226</v>
      </c>
      <c r="J31" s="141">
        <v>11274</v>
      </c>
      <c r="K31" s="143">
        <v>12891</v>
      </c>
      <c r="L31">
        <f>K31-J31</f>
        <v>1617</v>
      </c>
    </row>
    <row r="32" spans="1:16">
      <c r="A32" s="264" t="s">
        <v>25</v>
      </c>
      <c r="B32" s="84" t="s">
        <v>12</v>
      </c>
      <c r="C32" s="63">
        <v>25</v>
      </c>
      <c r="D32" s="67">
        <v>445</v>
      </c>
    </row>
    <row r="33" spans="1:14">
      <c r="A33" s="271"/>
      <c r="B33" s="85" t="s">
        <v>15</v>
      </c>
      <c r="C33" s="63">
        <v>26</v>
      </c>
      <c r="D33" s="68">
        <v>143</v>
      </c>
    </row>
    <row r="34" spans="1:14">
      <c r="A34" s="271"/>
      <c r="B34" s="85" t="s">
        <v>26</v>
      </c>
      <c r="C34" s="63">
        <v>27</v>
      </c>
      <c r="D34" s="68">
        <v>89</v>
      </c>
      <c r="L34" s="146">
        <v>141</v>
      </c>
      <c r="M34" s="142">
        <v>158</v>
      </c>
      <c r="N34">
        <f>+M34-L34</f>
        <v>17</v>
      </c>
    </row>
    <row r="35" spans="1:14" ht="29.25">
      <c r="A35" s="265"/>
      <c r="B35" s="86" t="s">
        <v>27</v>
      </c>
      <c r="C35" s="87">
        <v>28</v>
      </c>
      <c r="D35" s="80">
        <v>137</v>
      </c>
    </row>
    <row r="36" spans="1:14">
      <c r="A36" s="280" t="s">
        <v>28</v>
      </c>
      <c r="B36" s="75" t="s">
        <v>29</v>
      </c>
      <c r="C36" s="63">
        <v>29</v>
      </c>
      <c r="D36" s="67">
        <v>38035</v>
      </c>
    </row>
    <row r="37" spans="1:14">
      <c r="A37" s="281"/>
      <c r="B37" s="62" t="s">
        <v>30</v>
      </c>
      <c r="C37" s="63">
        <v>30</v>
      </c>
      <c r="D37" s="68">
        <v>27139</v>
      </c>
    </row>
    <row r="38" spans="1:14">
      <c r="A38" s="264" t="s">
        <v>31</v>
      </c>
      <c r="B38" s="75" t="s">
        <v>29</v>
      </c>
      <c r="C38" s="63">
        <v>31</v>
      </c>
      <c r="D38" s="67">
        <v>39547</v>
      </c>
      <c r="K38">
        <v>1477</v>
      </c>
    </row>
    <row r="39" spans="1:14">
      <c r="A39" s="265"/>
      <c r="B39" s="62" t="s">
        <v>30</v>
      </c>
      <c r="C39" s="63">
        <v>32</v>
      </c>
      <c r="D39" s="68">
        <v>28261</v>
      </c>
    </row>
    <row r="40" spans="1:14" ht="45.75" customHeight="1">
      <c r="A40" s="266" t="s">
        <v>32</v>
      </c>
      <c r="B40" s="267"/>
      <c r="C40" s="88">
        <v>33</v>
      </c>
      <c r="D40" s="89">
        <v>158</v>
      </c>
    </row>
    <row r="41" spans="1:14">
      <c r="A41" s="272" t="s">
        <v>33</v>
      </c>
      <c r="B41" s="83" t="s">
        <v>34</v>
      </c>
      <c r="C41" s="82">
        <v>34</v>
      </c>
      <c r="D41" s="68">
        <v>35207</v>
      </c>
    </row>
    <row r="42" spans="1:14">
      <c r="A42" s="273"/>
      <c r="B42" s="83" t="s">
        <v>35</v>
      </c>
      <c r="C42" s="82">
        <v>35</v>
      </c>
      <c r="D42" s="68">
        <v>84532</v>
      </c>
    </row>
    <row r="43" spans="1:14">
      <c r="A43" s="264" t="s">
        <v>36</v>
      </c>
      <c r="B43" s="62" t="s">
        <v>34</v>
      </c>
      <c r="C43" s="63">
        <v>36</v>
      </c>
      <c r="D43" s="68">
        <v>134157</v>
      </c>
    </row>
    <row r="44" spans="1:14">
      <c r="A44" s="265"/>
      <c r="B44" s="62" t="s">
        <v>35</v>
      </c>
      <c r="C44" s="63">
        <v>37</v>
      </c>
      <c r="D44" s="68">
        <v>69717</v>
      </c>
    </row>
    <row r="45" spans="1:14">
      <c r="A45" s="62" t="s">
        <v>37</v>
      </c>
      <c r="B45" s="62"/>
      <c r="C45" s="63">
        <v>38</v>
      </c>
      <c r="D45" s="90">
        <v>0.99480000000000002</v>
      </c>
    </row>
    <row r="46" spans="1:14">
      <c r="A46" s="274" t="s">
        <v>38</v>
      </c>
      <c r="B46" s="275"/>
      <c r="C46" s="275"/>
      <c r="D46" s="276"/>
    </row>
    <row r="47" spans="1:14">
      <c r="A47" s="62" t="s">
        <v>39</v>
      </c>
      <c r="B47" s="62"/>
      <c r="C47" s="63">
        <v>39</v>
      </c>
      <c r="D47" s="91">
        <v>165018</v>
      </c>
    </row>
    <row r="48" spans="1:14">
      <c r="A48" s="277" t="s">
        <v>8</v>
      </c>
      <c r="B48" s="62" t="s">
        <v>40</v>
      </c>
      <c r="C48" s="63">
        <v>40</v>
      </c>
      <c r="D48" s="92">
        <v>298</v>
      </c>
    </row>
    <row r="49" spans="1:4" ht="29.25">
      <c r="A49" s="278"/>
      <c r="B49" s="73" t="s">
        <v>41</v>
      </c>
      <c r="C49" s="63">
        <v>41</v>
      </c>
      <c r="D49" s="93">
        <v>111127</v>
      </c>
    </row>
    <row r="50" spans="1:4" ht="29.25">
      <c r="A50" s="278"/>
      <c r="B50" s="73" t="s">
        <v>42</v>
      </c>
      <c r="C50" s="63">
        <v>42</v>
      </c>
      <c r="D50" s="93">
        <v>90</v>
      </c>
    </row>
    <row r="51" spans="1:4" ht="29.25">
      <c r="A51" s="278"/>
      <c r="B51" s="73" t="s">
        <v>43</v>
      </c>
      <c r="C51" s="63">
        <v>43</v>
      </c>
      <c r="D51" s="93">
        <v>372</v>
      </c>
    </row>
    <row r="52" spans="1:4" ht="29.25">
      <c r="A52" s="278"/>
      <c r="B52" s="73" t="s">
        <v>44</v>
      </c>
      <c r="C52" s="63">
        <v>44</v>
      </c>
      <c r="D52" s="93">
        <v>4474</v>
      </c>
    </row>
    <row r="53" spans="1:4">
      <c r="A53" s="278"/>
      <c r="B53" s="62" t="s">
        <v>45</v>
      </c>
      <c r="C53" s="63">
        <v>45</v>
      </c>
      <c r="D53" s="92">
        <v>3927</v>
      </c>
    </row>
    <row r="54" spans="1:4">
      <c r="A54" s="278"/>
      <c r="B54" s="62" t="s">
        <v>46</v>
      </c>
      <c r="C54" s="63">
        <v>46</v>
      </c>
      <c r="D54" s="92">
        <v>4086</v>
      </c>
    </row>
    <row r="55" spans="1:4">
      <c r="A55" s="278"/>
      <c r="B55" s="62" t="s">
        <v>47</v>
      </c>
      <c r="C55" s="63">
        <v>47</v>
      </c>
      <c r="D55" s="92">
        <v>471</v>
      </c>
    </row>
    <row r="56" spans="1:4">
      <c r="A56" s="278"/>
      <c r="B56" s="62" t="s">
        <v>48</v>
      </c>
      <c r="C56" s="63">
        <v>48</v>
      </c>
      <c r="D56" s="92">
        <v>22729</v>
      </c>
    </row>
    <row r="57" spans="1:4">
      <c r="A57" s="278"/>
      <c r="B57" s="62" t="s">
        <v>49</v>
      </c>
      <c r="C57" s="63">
        <v>49</v>
      </c>
      <c r="D57" s="92">
        <v>1092</v>
      </c>
    </row>
    <row r="58" spans="1:4">
      <c r="A58" s="278"/>
      <c r="B58" s="62" t="s">
        <v>50</v>
      </c>
      <c r="C58" s="63">
        <v>50</v>
      </c>
      <c r="D58" s="92">
        <v>2669</v>
      </c>
    </row>
    <row r="59" spans="1:4">
      <c r="A59" s="278"/>
      <c r="B59" s="62" t="s">
        <v>51</v>
      </c>
      <c r="C59" s="63">
        <v>51</v>
      </c>
      <c r="D59" s="92">
        <v>740</v>
      </c>
    </row>
    <row r="60" spans="1:4">
      <c r="A60" s="279"/>
      <c r="B60" s="62" t="s">
        <v>52</v>
      </c>
      <c r="C60" s="63">
        <v>52</v>
      </c>
      <c r="D60" s="92">
        <v>3552</v>
      </c>
    </row>
    <row r="61" spans="1:4">
      <c r="A61" s="62" t="s">
        <v>53</v>
      </c>
      <c r="B61" s="62"/>
      <c r="C61" s="63">
        <v>53</v>
      </c>
      <c r="D61" s="92">
        <v>9181</v>
      </c>
    </row>
    <row r="62" spans="1:4">
      <c r="A62" s="62" t="s">
        <v>54</v>
      </c>
      <c r="B62" s="62"/>
      <c r="C62" s="63">
        <v>54</v>
      </c>
      <c r="D62" s="92">
        <v>10098</v>
      </c>
    </row>
    <row r="63" spans="1:4">
      <c r="A63" s="62" t="s">
        <v>55</v>
      </c>
      <c r="B63" s="62"/>
      <c r="C63" s="63">
        <v>55</v>
      </c>
      <c r="D63" s="92">
        <v>1565</v>
      </c>
    </row>
    <row r="64" spans="1:4">
      <c r="A64" s="264" t="s">
        <v>56</v>
      </c>
      <c r="B64" s="75" t="s">
        <v>29</v>
      </c>
      <c r="C64" s="63">
        <v>56</v>
      </c>
      <c r="D64" s="91">
        <v>19067</v>
      </c>
    </row>
    <row r="65" spans="1:4">
      <c r="A65" s="271"/>
      <c r="B65" s="62" t="s">
        <v>9</v>
      </c>
      <c r="C65" s="63">
        <v>57</v>
      </c>
      <c r="D65" s="92">
        <v>9369</v>
      </c>
    </row>
    <row r="66" spans="1:4">
      <c r="A66" s="265"/>
      <c r="B66" s="62" t="s">
        <v>10</v>
      </c>
      <c r="C66" s="63">
        <v>58</v>
      </c>
      <c r="D66" s="92">
        <v>9698</v>
      </c>
    </row>
    <row r="67" spans="1:4" ht="29.25">
      <c r="A67" s="249" t="s">
        <v>57</v>
      </c>
      <c r="B67" s="94" t="s">
        <v>41</v>
      </c>
      <c r="C67" s="87">
        <v>59</v>
      </c>
      <c r="D67" s="93">
        <v>9383</v>
      </c>
    </row>
    <row r="68" spans="1:4" ht="42.75">
      <c r="A68" s="250"/>
      <c r="B68" s="70" t="s">
        <v>58</v>
      </c>
      <c r="C68" s="87">
        <v>60</v>
      </c>
      <c r="D68" s="93">
        <v>2600</v>
      </c>
    </row>
    <row r="69" spans="1:4" ht="29.25">
      <c r="A69" s="250"/>
      <c r="B69" s="73" t="s">
        <v>59</v>
      </c>
      <c r="C69" s="87">
        <v>61</v>
      </c>
      <c r="D69" s="93">
        <v>571</v>
      </c>
    </row>
    <row r="70" spans="1:4" ht="42.75">
      <c r="A70" s="251"/>
      <c r="B70" s="70" t="s">
        <v>60</v>
      </c>
      <c r="C70" s="87">
        <v>62</v>
      </c>
      <c r="D70" s="93">
        <v>115</v>
      </c>
    </row>
    <row r="71" spans="1:4">
      <c r="A71" s="95" t="s">
        <v>61</v>
      </c>
      <c r="B71" s="96"/>
      <c r="C71" s="63">
        <v>63</v>
      </c>
      <c r="D71" s="97">
        <v>1</v>
      </c>
    </row>
    <row r="72" spans="1:4" s="64" customFormat="1">
      <c r="A72" s="268" t="s">
        <v>62</v>
      </c>
      <c r="B72" s="269"/>
      <c r="C72" s="269"/>
      <c r="D72" s="270"/>
    </row>
    <row r="73" spans="1:4" s="64" customFormat="1" ht="28.5">
      <c r="A73" s="264" t="s">
        <v>63</v>
      </c>
      <c r="B73" s="70" t="s">
        <v>64</v>
      </c>
      <c r="C73" s="71">
        <v>64</v>
      </c>
      <c r="D73" s="72">
        <v>26499</v>
      </c>
    </row>
    <row r="74" spans="1:4" s="64" customFormat="1" ht="29.25">
      <c r="A74" s="271"/>
      <c r="B74" s="73" t="s">
        <v>65</v>
      </c>
      <c r="C74" s="71">
        <v>65</v>
      </c>
      <c r="D74" s="74">
        <v>282</v>
      </c>
    </row>
    <row r="75" spans="1:4" s="64" customFormat="1">
      <c r="A75" s="265"/>
      <c r="B75" s="75" t="s">
        <v>12</v>
      </c>
      <c r="C75" s="65">
        <v>66</v>
      </c>
      <c r="D75" s="76">
        <f>+D73+D74</f>
        <v>26781</v>
      </c>
    </row>
    <row r="76" spans="1:4" s="64" customFormat="1" ht="29.25">
      <c r="A76" s="253" t="s">
        <v>66</v>
      </c>
      <c r="B76" s="73" t="s">
        <v>67</v>
      </c>
      <c r="C76" s="71">
        <v>67</v>
      </c>
      <c r="D76" s="74">
        <v>13</v>
      </c>
    </row>
    <row r="77" spans="1:4" s="64" customFormat="1" ht="30" customHeight="1">
      <c r="A77" s="254"/>
      <c r="B77" s="73" t="s">
        <v>68</v>
      </c>
      <c r="C77" s="71">
        <v>68</v>
      </c>
      <c r="D77" s="74">
        <v>29020</v>
      </c>
    </row>
    <row r="78" spans="1:4" s="64" customFormat="1" ht="28.5">
      <c r="A78" s="254"/>
      <c r="B78" s="70" t="s">
        <v>69</v>
      </c>
      <c r="C78" s="71">
        <v>69</v>
      </c>
      <c r="D78" s="74">
        <v>1080</v>
      </c>
    </row>
    <row r="79" spans="1:4" s="64" customFormat="1">
      <c r="A79" s="255"/>
      <c r="B79" s="77" t="s">
        <v>29</v>
      </c>
      <c r="C79" s="65">
        <v>70</v>
      </c>
      <c r="D79" s="76">
        <f>+D76+D77+D78</f>
        <v>30113</v>
      </c>
    </row>
    <row r="80" spans="1:4" s="64" customFormat="1">
      <c r="A80" s="256" t="s">
        <v>70</v>
      </c>
      <c r="B80" s="62" t="s">
        <v>71</v>
      </c>
      <c r="C80" s="65">
        <v>71</v>
      </c>
      <c r="D80" s="78">
        <v>15664</v>
      </c>
    </row>
    <row r="81" spans="1:4" s="64" customFormat="1">
      <c r="A81" s="257"/>
      <c r="B81" s="62" t="s">
        <v>72</v>
      </c>
      <c r="C81" s="65">
        <v>72</v>
      </c>
      <c r="D81" s="78">
        <v>6551</v>
      </c>
    </row>
    <row r="82" spans="1:4" s="64" customFormat="1">
      <c r="A82" s="257"/>
      <c r="B82" s="62" t="s">
        <v>73</v>
      </c>
      <c r="C82" s="65">
        <v>73</v>
      </c>
      <c r="D82" s="78">
        <v>77909</v>
      </c>
    </row>
    <row r="83" spans="1:4" s="64" customFormat="1">
      <c r="A83" s="257"/>
      <c r="B83" s="62" t="s">
        <v>74</v>
      </c>
      <c r="C83" s="65">
        <v>74</v>
      </c>
      <c r="D83" s="78">
        <v>2377</v>
      </c>
    </row>
    <row r="84" spans="1:4" s="64" customFormat="1">
      <c r="A84" s="257"/>
      <c r="B84" s="62" t="s">
        <v>75</v>
      </c>
      <c r="C84" s="65">
        <v>75</v>
      </c>
      <c r="D84" s="68">
        <v>5973</v>
      </c>
    </row>
    <row r="85" spans="1:4" s="64" customFormat="1" ht="57">
      <c r="A85" s="257"/>
      <c r="B85" s="79" t="s">
        <v>76</v>
      </c>
      <c r="C85" s="71">
        <v>76</v>
      </c>
      <c r="D85" s="80">
        <v>102616</v>
      </c>
    </row>
    <row r="86" spans="1:4" s="64" customFormat="1">
      <c r="A86" s="258"/>
      <c r="B86" s="75" t="s">
        <v>29</v>
      </c>
      <c r="C86" s="65">
        <v>77</v>
      </c>
      <c r="D86" s="67">
        <f>+D80+D81+D82+D83+D84+D85</f>
        <v>211090</v>
      </c>
    </row>
    <row r="87" spans="1:4">
      <c r="A87" s="261" t="s">
        <v>77</v>
      </c>
      <c r="B87" s="262"/>
      <c r="C87" s="262"/>
      <c r="D87" s="263"/>
    </row>
    <row r="88" spans="1:4" s="69" customFormat="1">
      <c r="A88" s="247" t="s">
        <v>117</v>
      </c>
      <c r="B88" s="248"/>
      <c r="C88" s="65">
        <v>78</v>
      </c>
      <c r="D88" s="66"/>
    </row>
    <row r="89" spans="1:4" s="69" customFormat="1">
      <c r="A89" s="256" t="s">
        <v>8</v>
      </c>
      <c r="B89" s="62" t="s">
        <v>12</v>
      </c>
      <c r="C89" s="65">
        <v>79</v>
      </c>
      <c r="D89" s="67">
        <f>+D91+D92</f>
        <v>65420</v>
      </c>
    </row>
    <row r="90" spans="1:4" s="69" customFormat="1">
      <c r="A90" s="257"/>
      <c r="B90" s="62" t="s">
        <v>79</v>
      </c>
      <c r="C90" s="65">
        <v>80</v>
      </c>
      <c r="D90" s="195">
        <v>0</v>
      </c>
    </row>
    <row r="91" spans="1:4" s="69" customFormat="1">
      <c r="A91" s="257"/>
      <c r="B91" s="62" t="s">
        <v>80</v>
      </c>
      <c r="C91" s="65">
        <v>81</v>
      </c>
      <c r="D91" s="68">
        <v>8318</v>
      </c>
    </row>
    <row r="92" spans="1:4" s="69" customFormat="1">
      <c r="A92" s="258"/>
      <c r="B92" s="62" t="s">
        <v>81</v>
      </c>
      <c r="C92" s="65">
        <v>82</v>
      </c>
      <c r="D92" s="68">
        <v>57102</v>
      </c>
    </row>
    <row r="93" spans="1:4" s="69" customFormat="1">
      <c r="A93" s="247" t="s">
        <v>82</v>
      </c>
      <c r="B93" s="248"/>
      <c r="C93" s="65">
        <v>83</v>
      </c>
      <c r="D93" s="67">
        <f>+D94+D95+D96</f>
        <v>144853</v>
      </c>
    </row>
    <row r="94" spans="1:4" s="69" customFormat="1">
      <c r="A94" s="256" t="s">
        <v>8</v>
      </c>
      <c r="B94" s="62" t="s">
        <v>83</v>
      </c>
      <c r="C94" s="65">
        <v>84</v>
      </c>
      <c r="D94" s="68">
        <v>118582</v>
      </c>
    </row>
    <row r="95" spans="1:4" s="69" customFormat="1">
      <c r="A95" s="257"/>
      <c r="B95" s="62" t="s">
        <v>84</v>
      </c>
      <c r="C95" s="65">
        <v>85</v>
      </c>
      <c r="D95" s="68">
        <v>9678</v>
      </c>
    </row>
    <row r="96" spans="1:4" s="69" customFormat="1" ht="29.25">
      <c r="A96" s="258"/>
      <c r="B96" s="73" t="s">
        <v>138</v>
      </c>
      <c r="C96" s="71">
        <v>86</v>
      </c>
      <c r="D96" s="80">
        <v>16593</v>
      </c>
    </row>
    <row r="97" spans="1:4">
      <c r="A97" s="62" t="s">
        <v>86</v>
      </c>
      <c r="B97" s="62"/>
      <c r="C97" s="65">
        <v>87</v>
      </c>
      <c r="D97" s="67">
        <v>1224</v>
      </c>
    </row>
    <row r="98" spans="1:4">
      <c r="A98" s="259" t="s">
        <v>8</v>
      </c>
      <c r="B98" s="62" t="s">
        <v>87</v>
      </c>
      <c r="C98" s="63">
        <v>88</v>
      </c>
      <c r="D98" s="68">
        <v>181</v>
      </c>
    </row>
    <row r="99" spans="1:4" ht="13.5" customHeight="1">
      <c r="A99" s="259"/>
      <c r="B99" s="98" t="s">
        <v>88</v>
      </c>
      <c r="C99" s="99">
        <v>89</v>
      </c>
      <c r="D99" s="68">
        <v>1043</v>
      </c>
    </row>
    <row r="100" spans="1:4">
      <c r="A100" s="100" t="s">
        <v>89</v>
      </c>
      <c r="B100" s="101"/>
      <c r="C100" s="63">
        <v>90</v>
      </c>
      <c r="D100" s="67">
        <v>60829</v>
      </c>
    </row>
    <row r="101" spans="1:4" ht="29.25">
      <c r="A101" s="102"/>
      <c r="B101" s="86" t="s">
        <v>90</v>
      </c>
      <c r="C101" s="103">
        <v>91</v>
      </c>
      <c r="D101" s="104">
        <v>0</v>
      </c>
    </row>
    <row r="102" spans="1:4">
      <c r="A102" s="105"/>
      <c r="B102" s="85" t="s">
        <v>91</v>
      </c>
      <c r="C102" s="106">
        <v>92</v>
      </c>
      <c r="D102" s="68">
        <v>60829</v>
      </c>
    </row>
    <row r="103" spans="1:4">
      <c r="A103" s="107"/>
      <c r="B103" s="85" t="s">
        <v>95</v>
      </c>
      <c r="C103" s="106">
        <v>93</v>
      </c>
      <c r="D103" s="68">
        <v>414451000</v>
      </c>
    </row>
    <row r="104" spans="1:4">
      <c r="A104" s="300" t="s">
        <v>163</v>
      </c>
      <c r="B104" s="300"/>
      <c r="C104" s="300"/>
      <c r="D104" s="300"/>
    </row>
    <row r="105" spans="1:4">
      <c r="A105" s="301"/>
      <c r="B105" s="301"/>
      <c r="C105" s="301"/>
      <c r="D105" s="301"/>
    </row>
    <row r="106" spans="1:4" ht="45.75" customHeight="1">
      <c r="A106" s="301"/>
      <c r="B106" s="301"/>
      <c r="C106" s="301"/>
      <c r="D106" s="301"/>
    </row>
    <row r="107" spans="1:4">
      <c r="A107" s="199"/>
      <c r="B107" s="199"/>
      <c r="C107" s="199"/>
      <c r="D107" s="180"/>
    </row>
    <row r="108" spans="1:4">
      <c r="A108" s="296" t="s">
        <v>143</v>
      </c>
      <c r="B108" s="296"/>
      <c r="C108" s="296"/>
      <c r="D108" s="296"/>
    </row>
    <row r="109" spans="1:4">
      <c r="A109" s="297" t="s">
        <v>156</v>
      </c>
      <c r="B109" s="297"/>
      <c r="C109" s="297"/>
      <c r="D109" s="297"/>
    </row>
    <row r="110" spans="1:4">
      <c r="A110" s="198"/>
      <c r="B110" s="198"/>
      <c r="C110" s="198"/>
      <c r="D110" s="181"/>
    </row>
    <row r="111" spans="1:4">
      <c r="A111" s="245" t="s">
        <v>141</v>
      </c>
      <c r="B111" s="245"/>
      <c r="C111" s="245"/>
      <c r="D111" s="245"/>
    </row>
    <row r="112" spans="1:4">
      <c r="A112" s="297" t="s">
        <v>157</v>
      </c>
      <c r="B112" s="297"/>
      <c r="C112" s="297"/>
      <c r="D112" s="297"/>
    </row>
    <row r="113" spans="1:4">
      <c r="A113" s="200"/>
      <c r="B113" s="200"/>
      <c r="C113" s="200"/>
      <c r="D113" s="182"/>
    </row>
    <row r="114" spans="1:4">
      <c r="A114" s="200"/>
      <c r="B114" s="200"/>
      <c r="C114" s="200"/>
      <c r="D114" s="182"/>
    </row>
    <row r="115" spans="1:4">
      <c r="A115" s="200"/>
      <c r="B115" s="200"/>
      <c r="C115" s="200"/>
      <c r="D115" s="182"/>
    </row>
    <row r="116" spans="1:4">
      <c r="A116" s="252" t="s">
        <v>164</v>
      </c>
      <c r="B116" s="252"/>
      <c r="C116" s="252"/>
      <c r="D116" s="252"/>
    </row>
  </sheetData>
  <mergeCells count="41">
    <mergeCell ref="A108:D108"/>
    <mergeCell ref="A109:D109"/>
    <mergeCell ref="A111:D111"/>
    <mergeCell ref="A112:D112"/>
    <mergeCell ref="A116:D116"/>
    <mergeCell ref="A104:D106"/>
    <mergeCell ref="A67:A70"/>
    <mergeCell ref="A72:D72"/>
    <mergeCell ref="A73:A75"/>
    <mergeCell ref="A76:A79"/>
    <mergeCell ref="A80:A86"/>
    <mergeCell ref="A87:D87"/>
    <mergeCell ref="A88:B88"/>
    <mergeCell ref="A89:A92"/>
    <mergeCell ref="A93:B93"/>
    <mergeCell ref="A94:A96"/>
    <mergeCell ref="A98:A99"/>
    <mergeCell ref="A64:A66"/>
    <mergeCell ref="A23:A25"/>
    <mergeCell ref="A26:A28"/>
    <mergeCell ref="A29:A31"/>
    <mergeCell ref="A32:A35"/>
    <mergeCell ref="A36:A37"/>
    <mergeCell ref="A38:A39"/>
    <mergeCell ref="A40:B40"/>
    <mergeCell ref="A41:A42"/>
    <mergeCell ref="A43:A44"/>
    <mergeCell ref="A46:D46"/>
    <mergeCell ref="A48:A60"/>
    <mergeCell ref="A20:A22"/>
    <mergeCell ref="B1:D1"/>
    <mergeCell ref="A2:D2"/>
    <mergeCell ref="A3:D3"/>
    <mergeCell ref="B4:D4"/>
    <mergeCell ref="A5:B5"/>
    <mergeCell ref="A6:B6"/>
    <mergeCell ref="A7:D7"/>
    <mergeCell ref="A9:A10"/>
    <mergeCell ref="A11:A13"/>
    <mergeCell ref="A14:A16"/>
    <mergeCell ref="A17:A19"/>
  </mergeCells>
  <pageMargins left="0.7" right="0.7" top="0.75" bottom="0.3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6"/>
  <sheetViews>
    <sheetView tabSelected="1" topLeftCell="A85" workbookViewId="0">
      <selection activeCell="J101" sqref="J101"/>
    </sheetView>
  </sheetViews>
  <sheetFormatPr defaultRowHeight="15"/>
  <cols>
    <col min="1" max="1" width="32.7109375" customWidth="1"/>
    <col min="2" max="2" width="35" customWidth="1"/>
    <col min="3" max="3" width="8.140625" customWidth="1"/>
    <col min="4" max="4" width="11.28515625" style="69" bestFit="1" customWidth="1"/>
  </cols>
  <sheetData>
    <row r="1" spans="1:4" ht="42.75">
      <c r="A1" s="51" t="s">
        <v>0</v>
      </c>
      <c r="B1" s="239" t="s">
        <v>167</v>
      </c>
      <c r="C1" s="239"/>
      <c r="D1" s="239"/>
    </row>
    <row r="2" spans="1:4">
      <c r="A2" s="240" t="s">
        <v>1</v>
      </c>
      <c r="B2" s="240"/>
      <c r="C2" s="240"/>
      <c r="D2" s="240"/>
    </row>
    <row r="3" spans="1:4" ht="32.25" customHeight="1">
      <c r="A3" s="282" t="s">
        <v>166</v>
      </c>
      <c r="B3" s="282"/>
      <c r="C3" s="282"/>
      <c r="D3" s="282"/>
    </row>
    <row r="4" spans="1:4">
      <c r="A4" s="202"/>
      <c r="B4" s="286" t="s">
        <v>165</v>
      </c>
      <c r="C4" s="286"/>
      <c r="D4" s="286"/>
    </row>
    <row r="5" spans="1:4" ht="51">
      <c r="A5" s="298" t="s">
        <v>2</v>
      </c>
      <c r="B5" s="298"/>
      <c r="C5" s="206" t="s">
        <v>3</v>
      </c>
      <c r="D5" s="193" t="s">
        <v>100</v>
      </c>
    </row>
    <row r="6" spans="1:4">
      <c r="A6" s="299" t="s">
        <v>4</v>
      </c>
      <c r="B6" s="299"/>
      <c r="C6" s="194" t="s">
        <v>5</v>
      </c>
      <c r="D6" s="196" t="s">
        <v>160</v>
      </c>
    </row>
    <row r="7" spans="1:4">
      <c r="A7" s="287" t="s">
        <v>6</v>
      </c>
      <c r="B7" s="287"/>
      <c r="C7" s="287"/>
      <c r="D7" s="287"/>
    </row>
    <row r="8" spans="1:4">
      <c r="A8" s="62" t="s">
        <v>7</v>
      </c>
      <c r="B8" s="75" t="s">
        <v>12</v>
      </c>
      <c r="C8" s="63">
        <v>1</v>
      </c>
      <c r="D8" s="67">
        <v>3100550</v>
      </c>
    </row>
    <row r="9" spans="1:4">
      <c r="A9" s="259" t="s">
        <v>8</v>
      </c>
      <c r="B9" s="62" t="s">
        <v>9</v>
      </c>
      <c r="C9" s="63">
        <v>2</v>
      </c>
      <c r="D9" s="68">
        <v>1535702</v>
      </c>
    </row>
    <row r="10" spans="1:4">
      <c r="A10" s="259"/>
      <c r="B10" s="62" t="s">
        <v>10</v>
      </c>
      <c r="C10" s="63">
        <v>3</v>
      </c>
      <c r="D10" s="68">
        <v>1564848</v>
      </c>
    </row>
    <row r="11" spans="1:4">
      <c r="A11" s="259" t="s">
        <v>152</v>
      </c>
      <c r="B11" s="75" t="s">
        <v>12</v>
      </c>
      <c r="C11" s="63">
        <v>4</v>
      </c>
      <c r="D11" s="67">
        <v>2023258</v>
      </c>
    </row>
    <row r="12" spans="1:4">
      <c r="A12" s="259"/>
      <c r="B12" s="62" t="s">
        <v>9</v>
      </c>
      <c r="C12" s="63">
        <v>5</v>
      </c>
      <c r="D12" s="68">
        <v>985529</v>
      </c>
    </row>
    <row r="13" spans="1:4">
      <c r="A13" s="259"/>
      <c r="B13" s="62" t="s">
        <v>10</v>
      </c>
      <c r="C13" s="63">
        <v>6</v>
      </c>
      <c r="D13" s="68">
        <v>1037729</v>
      </c>
    </row>
    <row r="14" spans="1:4">
      <c r="A14" s="256" t="s">
        <v>114</v>
      </c>
      <c r="B14" s="75" t="s">
        <v>12</v>
      </c>
      <c r="C14" s="63">
        <v>7</v>
      </c>
      <c r="D14" s="67">
        <v>1077292</v>
      </c>
    </row>
    <row r="15" spans="1:4" s="64" customFormat="1">
      <c r="A15" s="257"/>
      <c r="B15" s="62" t="s">
        <v>9</v>
      </c>
      <c r="C15" s="63">
        <v>8</v>
      </c>
      <c r="D15" s="68">
        <v>550173</v>
      </c>
    </row>
    <row r="16" spans="1:4" s="64" customFormat="1">
      <c r="A16" s="258"/>
      <c r="B16" s="62" t="s">
        <v>10</v>
      </c>
      <c r="C16" s="63">
        <v>9</v>
      </c>
      <c r="D16" s="68">
        <v>527119</v>
      </c>
    </row>
    <row r="17" spans="1:16">
      <c r="A17" s="256" t="s">
        <v>14</v>
      </c>
      <c r="B17" s="75" t="s">
        <v>12</v>
      </c>
      <c r="C17" s="63">
        <v>10</v>
      </c>
      <c r="D17" s="67">
        <v>56998</v>
      </c>
    </row>
    <row r="18" spans="1:16">
      <c r="A18" s="257"/>
      <c r="B18" s="62" t="s">
        <v>9</v>
      </c>
      <c r="C18" s="63">
        <v>11</v>
      </c>
      <c r="D18" s="68">
        <v>29354</v>
      </c>
      <c r="H18">
        <f>100795+957019</f>
        <v>1057814</v>
      </c>
    </row>
    <row r="19" spans="1:16">
      <c r="A19" s="258"/>
      <c r="B19" s="62" t="s">
        <v>10</v>
      </c>
      <c r="C19" s="63">
        <v>12</v>
      </c>
      <c r="D19" s="68">
        <v>27644</v>
      </c>
      <c r="H19" s="64"/>
      <c r="I19" s="64"/>
      <c r="J19" s="64"/>
      <c r="K19" s="64"/>
      <c r="L19" s="64"/>
      <c r="M19" s="64"/>
      <c r="N19" s="64"/>
      <c r="O19" s="64"/>
      <c r="P19" s="64"/>
    </row>
    <row r="20" spans="1:16">
      <c r="A20" s="272" t="s">
        <v>15</v>
      </c>
      <c r="B20" s="81" t="s">
        <v>12</v>
      </c>
      <c r="C20" s="82">
        <v>13</v>
      </c>
      <c r="D20" s="67">
        <v>12636</v>
      </c>
      <c r="H20" s="64"/>
      <c r="I20" s="64"/>
      <c r="J20" s="64"/>
      <c r="K20" s="64"/>
      <c r="L20" s="64"/>
      <c r="N20" s="64">
        <v>3085575</v>
      </c>
      <c r="O20" s="64"/>
      <c r="P20" s="64"/>
    </row>
    <row r="21" spans="1:16">
      <c r="A21" s="285"/>
      <c r="B21" s="83" t="s">
        <v>16</v>
      </c>
      <c r="C21" s="82">
        <v>14</v>
      </c>
      <c r="D21" s="68">
        <v>10947</v>
      </c>
    </row>
    <row r="22" spans="1:16">
      <c r="A22" s="273"/>
      <c r="B22" s="83" t="s">
        <v>17</v>
      </c>
      <c r="C22" s="82">
        <v>15</v>
      </c>
      <c r="D22" s="68">
        <v>1689</v>
      </c>
      <c r="I22" t="s">
        <v>133</v>
      </c>
      <c r="J22" t="s">
        <v>134</v>
      </c>
      <c r="K22" t="s">
        <v>135</v>
      </c>
      <c r="L22" t="s">
        <v>136</v>
      </c>
      <c r="M22" t="s">
        <v>172</v>
      </c>
    </row>
    <row r="23" spans="1:16">
      <c r="A23" s="256" t="s">
        <v>18</v>
      </c>
      <c r="B23" s="75" t="s">
        <v>12</v>
      </c>
      <c r="C23" s="63">
        <v>16</v>
      </c>
      <c r="D23" s="67">
        <v>3107</v>
      </c>
      <c r="I23" s="139">
        <v>3095554</v>
      </c>
      <c r="J23">
        <f>+L27</f>
        <v>6439</v>
      </c>
      <c r="K23">
        <f>+L31</f>
        <v>1451</v>
      </c>
      <c r="L23">
        <f>+N34</f>
        <v>29</v>
      </c>
      <c r="M23">
        <f>+N36</f>
        <v>-21</v>
      </c>
      <c r="N23" s="144">
        <f>+I23+J23-K23+L23+M23</f>
        <v>3100550</v>
      </c>
    </row>
    <row r="24" spans="1:16">
      <c r="A24" s="257"/>
      <c r="B24" s="62" t="s">
        <v>19</v>
      </c>
      <c r="C24" s="63">
        <v>17</v>
      </c>
      <c r="D24" s="68">
        <v>1038</v>
      </c>
    </row>
    <row r="25" spans="1:16">
      <c r="A25" s="258"/>
      <c r="B25" s="62" t="s">
        <v>20</v>
      </c>
      <c r="C25" s="63">
        <v>18</v>
      </c>
      <c r="D25" s="68">
        <v>2069</v>
      </c>
      <c r="N25">
        <f>+N20-N23</f>
        <v>-14975</v>
      </c>
    </row>
    <row r="26" spans="1:16">
      <c r="A26" s="256" t="s">
        <v>21</v>
      </c>
      <c r="B26" s="75" t="s">
        <v>12</v>
      </c>
      <c r="C26" s="63">
        <v>19</v>
      </c>
      <c r="D26" s="67">
        <v>1074</v>
      </c>
    </row>
    <row r="27" spans="1:16">
      <c r="A27" s="257"/>
      <c r="B27" s="62" t="s">
        <v>22</v>
      </c>
      <c r="C27" s="63">
        <v>20</v>
      </c>
      <c r="D27" s="68">
        <v>1060</v>
      </c>
      <c r="J27" s="140">
        <v>50559</v>
      </c>
      <c r="K27" s="145">
        <v>56998</v>
      </c>
      <c r="L27">
        <f>K27-J27</f>
        <v>6439</v>
      </c>
    </row>
    <row r="28" spans="1:16">
      <c r="A28" s="258"/>
      <c r="B28" s="62" t="s">
        <v>23</v>
      </c>
      <c r="C28" s="63">
        <v>21</v>
      </c>
      <c r="D28" s="68">
        <v>14</v>
      </c>
    </row>
    <row r="29" spans="1:16">
      <c r="A29" s="256" t="s">
        <v>24</v>
      </c>
      <c r="B29" s="75" t="s">
        <v>12</v>
      </c>
      <c r="C29" s="63">
        <v>22</v>
      </c>
      <c r="D29" s="67">
        <v>14342</v>
      </c>
    </row>
    <row r="30" spans="1:16">
      <c r="A30" s="257"/>
      <c r="B30" s="62" t="s">
        <v>9</v>
      </c>
      <c r="C30" s="63">
        <v>23</v>
      </c>
      <c r="D30" s="68">
        <v>8537</v>
      </c>
    </row>
    <row r="31" spans="1:16">
      <c r="A31" s="258"/>
      <c r="B31" s="62" t="s">
        <v>10</v>
      </c>
      <c r="C31" s="63">
        <v>24</v>
      </c>
      <c r="D31" s="68">
        <v>5805</v>
      </c>
      <c r="J31" s="141">
        <v>12891</v>
      </c>
      <c r="K31" s="143">
        <v>14342</v>
      </c>
      <c r="L31">
        <f>K31-J31</f>
        <v>1451</v>
      </c>
    </row>
    <row r="32" spans="1:16">
      <c r="A32" s="264" t="s">
        <v>25</v>
      </c>
      <c r="B32" s="84" t="s">
        <v>12</v>
      </c>
      <c r="C32" s="63">
        <v>25</v>
      </c>
      <c r="D32" s="67">
        <v>506</v>
      </c>
    </row>
    <row r="33" spans="1:14">
      <c r="A33" s="271"/>
      <c r="B33" s="85" t="s">
        <v>15</v>
      </c>
      <c r="C33" s="63">
        <v>26</v>
      </c>
      <c r="D33" s="68">
        <v>174</v>
      </c>
    </row>
    <row r="34" spans="1:14">
      <c r="A34" s="271"/>
      <c r="B34" s="85" t="s">
        <v>26</v>
      </c>
      <c r="C34" s="63">
        <v>27</v>
      </c>
      <c r="D34" s="68">
        <v>93</v>
      </c>
      <c r="L34" s="146">
        <v>158</v>
      </c>
      <c r="M34" s="142">
        <v>187</v>
      </c>
      <c r="N34">
        <f>+M34-L34</f>
        <v>29</v>
      </c>
    </row>
    <row r="35" spans="1:14" ht="29.25">
      <c r="A35" s="265"/>
      <c r="B35" s="86" t="s">
        <v>27</v>
      </c>
      <c r="C35" s="87">
        <v>28</v>
      </c>
      <c r="D35" s="80">
        <v>153</v>
      </c>
    </row>
    <row r="36" spans="1:14">
      <c r="A36" s="280" t="s">
        <v>28</v>
      </c>
      <c r="B36" s="75" t="s">
        <v>29</v>
      </c>
      <c r="C36" s="63">
        <v>29</v>
      </c>
      <c r="D36" s="67">
        <v>38035</v>
      </c>
      <c r="L36" s="139">
        <v>1772</v>
      </c>
      <c r="M36" s="139">
        <v>1793</v>
      </c>
      <c r="N36" s="139">
        <f>+L36-M36</f>
        <v>-21</v>
      </c>
    </row>
    <row r="37" spans="1:14">
      <c r="A37" s="281"/>
      <c r="B37" s="62" t="s">
        <v>30</v>
      </c>
      <c r="C37" s="63">
        <v>30</v>
      </c>
      <c r="D37" s="68">
        <v>27139</v>
      </c>
    </row>
    <row r="38" spans="1:14">
      <c r="A38" s="264" t="s">
        <v>31</v>
      </c>
      <c r="B38" s="75" t="s">
        <v>29</v>
      </c>
      <c r="C38" s="63">
        <v>31</v>
      </c>
      <c r="D38" s="67">
        <v>39547</v>
      </c>
      <c r="K38">
        <v>1477</v>
      </c>
    </row>
    <row r="39" spans="1:14">
      <c r="A39" s="265"/>
      <c r="B39" s="62" t="s">
        <v>30</v>
      </c>
      <c r="C39" s="63">
        <v>32</v>
      </c>
      <c r="D39" s="68">
        <v>28261</v>
      </c>
    </row>
    <row r="40" spans="1:14" ht="43.5" customHeight="1">
      <c r="A40" s="266" t="s">
        <v>32</v>
      </c>
      <c r="B40" s="267"/>
      <c r="C40" s="88">
        <v>33</v>
      </c>
      <c r="D40" s="89">
        <v>187</v>
      </c>
    </row>
    <row r="41" spans="1:14">
      <c r="A41" s="272" t="s">
        <v>33</v>
      </c>
      <c r="B41" s="83" t="s">
        <v>34</v>
      </c>
      <c r="C41" s="82">
        <v>34</v>
      </c>
      <c r="D41" s="68">
        <v>38922</v>
      </c>
    </row>
    <row r="42" spans="1:14">
      <c r="A42" s="273"/>
      <c r="B42" s="83" t="s">
        <v>35</v>
      </c>
      <c r="C42" s="82">
        <v>35</v>
      </c>
      <c r="D42" s="68">
        <v>91277</v>
      </c>
    </row>
    <row r="43" spans="1:14">
      <c r="A43" s="264" t="s">
        <v>36</v>
      </c>
      <c r="B43" s="62" t="s">
        <v>34</v>
      </c>
      <c r="C43" s="63">
        <v>36</v>
      </c>
      <c r="D43" s="68">
        <v>145750</v>
      </c>
    </row>
    <row r="44" spans="1:14">
      <c r="A44" s="265"/>
      <c r="B44" s="62" t="s">
        <v>35</v>
      </c>
      <c r="C44" s="63">
        <v>37</v>
      </c>
      <c r="D44" s="68">
        <v>77482</v>
      </c>
    </row>
    <row r="45" spans="1:14">
      <c r="A45" s="62" t="s">
        <v>37</v>
      </c>
      <c r="B45" s="62"/>
      <c r="C45" s="63">
        <v>38</v>
      </c>
      <c r="D45" s="90">
        <v>0.99480000000000002</v>
      </c>
    </row>
    <row r="46" spans="1:14">
      <c r="A46" s="274" t="s">
        <v>38</v>
      </c>
      <c r="B46" s="275"/>
      <c r="C46" s="275"/>
      <c r="D46" s="276"/>
    </row>
    <row r="47" spans="1:14">
      <c r="A47" s="62" t="s">
        <v>39</v>
      </c>
      <c r="B47" s="62"/>
      <c r="C47" s="63">
        <v>39</v>
      </c>
      <c r="D47" s="91">
        <v>166134</v>
      </c>
    </row>
    <row r="48" spans="1:14">
      <c r="A48" s="277" t="s">
        <v>8</v>
      </c>
      <c r="B48" s="62" t="s">
        <v>40</v>
      </c>
      <c r="C48" s="63">
        <v>40</v>
      </c>
      <c r="D48" s="92">
        <v>298</v>
      </c>
    </row>
    <row r="49" spans="1:4" ht="29.25">
      <c r="A49" s="278"/>
      <c r="B49" s="73" t="s">
        <v>41</v>
      </c>
      <c r="C49" s="63">
        <v>41</v>
      </c>
      <c r="D49" s="93">
        <v>111937</v>
      </c>
    </row>
    <row r="50" spans="1:4" ht="29.25">
      <c r="A50" s="278"/>
      <c r="B50" s="73" t="s">
        <v>42</v>
      </c>
      <c r="C50" s="63">
        <v>42</v>
      </c>
      <c r="D50" s="93">
        <v>90</v>
      </c>
    </row>
    <row r="51" spans="1:4" ht="29.25">
      <c r="A51" s="278"/>
      <c r="B51" s="73" t="s">
        <v>43</v>
      </c>
      <c r="C51" s="63">
        <v>43</v>
      </c>
      <c r="D51" s="93">
        <v>375</v>
      </c>
    </row>
    <row r="52" spans="1:4" ht="29.25">
      <c r="A52" s="278"/>
      <c r="B52" s="73" t="s">
        <v>44</v>
      </c>
      <c r="C52" s="63">
        <v>44</v>
      </c>
      <c r="D52" s="93">
        <v>4519</v>
      </c>
    </row>
    <row r="53" spans="1:4">
      <c r="A53" s="278"/>
      <c r="B53" s="62" t="s">
        <v>45</v>
      </c>
      <c r="C53" s="63">
        <v>45</v>
      </c>
      <c r="D53" s="92">
        <v>3940</v>
      </c>
    </row>
    <row r="54" spans="1:4">
      <c r="A54" s="278"/>
      <c r="B54" s="62" t="s">
        <v>46</v>
      </c>
      <c r="C54" s="63">
        <v>46</v>
      </c>
      <c r="D54" s="92">
        <v>4091</v>
      </c>
    </row>
    <row r="55" spans="1:4">
      <c r="A55" s="278"/>
      <c r="B55" s="62" t="s">
        <v>47</v>
      </c>
      <c r="C55" s="63">
        <v>47</v>
      </c>
      <c r="D55" s="92">
        <v>475</v>
      </c>
    </row>
    <row r="56" spans="1:4">
      <c r="A56" s="278"/>
      <c r="B56" s="62" t="s">
        <v>48</v>
      </c>
      <c r="C56" s="63">
        <v>48</v>
      </c>
      <c r="D56" s="92">
        <v>22910</v>
      </c>
    </row>
    <row r="57" spans="1:4">
      <c r="A57" s="278"/>
      <c r="B57" s="62" t="s">
        <v>49</v>
      </c>
      <c r="C57" s="63">
        <v>49</v>
      </c>
      <c r="D57" s="92">
        <v>1107</v>
      </c>
    </row>
    <row r="58" spans="1:4">
      <c r="A58" s="278"/>
      <c r="B58" s="62" t="s">
        <v>50</v>
      </c>
      <c r="C58" s="63">
        <v>50</v>
      </c>
      <c r="D58" s="92">
        <v>2674</v>
      </c>
    </row>
    <row r="59" spans="1:4">
      <c r="A59" s="278"/>
      <c r="B59" s="62" t="s">
        <v>51</v>
      </c>
      <c r="C59" s="63">
        <v>51</v>
      </c>
      <c r="D59" s="92">
        <v>746</v>
      </c>
    </row>
    <row r="60" spans="1:4">
      <c r="A60" s="279"/>
      <c r="B60" s="62" t="s">
        <v>52</v>
      </c>
      <c r="C60" s="63">
        <v>52</v>
      </c>
      <c r="D60" s="92">
        <v>3557</v>
      </c>
    </row>
    <row r="61" spans="1:4">
      <c r="A61" s="62" t="s">
        <v>53</v>
      </c>
      <c r="B61" s="62"/>
      <c r="C61" s="63">
        <v>53</v>
      </c>
      <c r="D61" s="92">
        <v>10273</v>
      </c>
    </row>
    <row r="62" spans="1:4">
      <c r="A62" s="62" t="s">
        <v>54</v>
      </c>
      <c r="B62" s="62"/>
      <c r="C62" s="63">
        <v>54</v>
      </c>
      <c r="D62" s="92">
        <v>10165</v>
      </c>
    </row>
    <row r="63" spans="1:4">
      <c r="A63" s="62" t="s">
        <v>55</v>
      </c>
      <c r="B63" s="62"/>
      <c r="C63" s="63">
        <v>55</v>
      </c>
      <c r="D63" s="92">
        <v>1565</v>
      </c>
    </row>
    <row r="64" spans="1:4">
      <c r="A64" s="264" t="s">
        <v>56</v>
      </c>
      <c r="B64" s="75" t="s">
        <v>29</v>
      </c>
      <c r="C64" s="63">
        <v>56</v>
      </c>
      <c r="D64" s="91">
        <v>19067</v>
      </c>
    </row>
    <row r="65" spans="1:4">
      <c r="A65" s="271"/>
      <c r="B65" s="62" t="s">
        <v>9</v>
      </c>
      <c r="C65" s="63">
        <v>57</v>
      </c>
      <c r="D65" s="92">
        <v>9369</v>
      </c>
    </row>
    <row r="66" spans="1:4">
      <c r="A66" s="265"/>
      <c r="B66" s="62" t="s">
        <v>10</v>
      </c>
      <c r="C66" s="63">
        <v>58</v>
      </c>
      <c r="D66" s="92">
        <v>9698</v>
      </c>
    </row>
    <row r="67" spans="1:4" ht="29.25">
      <c r="A67" s="249" t="s">
        <v>57</v>
      </c>
      <c r="B67" s="94" t="s">
        <v>41</v>
      </c>
      <c r="C67" s="87">
        <v>59</v>
      </c>
      <c r="D67" s="93">
        <v>9407</v>
      </c>
    </row>
    <row r="68" spans="1:4" ht="42.75">
      <c r="A68" s="250"/>
      <c r="B68" s="70" t="s">
        <v>58</v>
      </c>
      <c r="C68" s="87">
        <v>60</v>
      </c>
      <c r="D68" s="93">
        <v>2610</v>
      </c>
    </row>
    <row r="69" spans="1:4" ht="29.25">
      <c r="A69" s="250"/>
      <c r="B69" s="73" t="s">
        <v>59</v>
      </c>
      <c r="C69" s="87">
        <v>61</v>
      </c>
      <c r="D69" s="93">
        <v>571</v>
      </c>
    </row>
    <row r="70" spans="1:4" ht="42.75">
      <c r="A70" s="251"/>
      <c r="B70" s="70" t="s">
        <v>60</v>
      </c>
      <c r="C70" s="87">
        <v>62</v>
      </c>
      <c r="D70" s="93">
        <v>115</v>
      </c>
    </row>
    <row r="71" spans="1:4">
      <c r="A71" s="95" t="s">
        <v>61</v>
      </c>
      <c r="B71" s="96"/>
      <c r="C71" s="63">
        <v>63</v>
      </c>
      <c r="D71" s="97">
        <v>1</v>
      </c>
    </row>
    <row r="72" spans="1:4" s="64" customFormat="1">
      <c r="A72" s="268" t="s">
        <v>62</v>
      </c>
      <c r="B72" s="269"/>
      <c r="C72" s="269"/>
      <c r="D72" s="270"/>
    </row>
    <row r="73" spans="1:4" s="64" customFormat="1" ht="28.5">
      <c r="A73" s="264" t="s">
        <v>63</v>
      </c>
      <c r="B73" s="70" t="s">
        <v>64</v>
      </c>
      <c r="C73" s="71">
        <v>64</v>
      </c>
      <c r="D73" s="72">
        <v>28927</v>
      </c>
    </row>
    <row r="74" spans="1:4" s="64" customFormat="1" ht="29.25">
      <c r="A74" s="271"/>
      <c r="B74" s="73" t="s">
        <v>65</v>
      </c>
      <c r="C74" s="71">
        <v>65</v>
      </c>
      <c r="D74" s="74">
        <v>349</v>
      </c>
    </row>
    <row r="75" spans="1:4" s="64" customFormat="1">
      <c r="A75" s="265"/>
      <c r="B75" s="75" t="s">
        <v>12</v>
      </c>
      <c r="C75" s="65">
        <v>66</v>
      </c>
      <c r="D75" s="76">
        <f>+D73+D74</f>
        <v>29276</v>
      </c>
    </row>
    <row r="76" spans="1:4" s="64" customFormat="1" ht="29.25">
      <c r="A76" s="253" t="s">
        <v>66</v>
      </c>
      <c r="B76" s="73" t="s">
        <v>67</v>
      </c>
      <c r="C76" s="71">
        <v>67</v>
      </c>
      <c r="D76" s="74">
        <v>13</v>
      </c>
    </row>
    <row r="77" spans="1:4" s="64" customFormat="1" ht="29.25">
      <c r="A77" s="254"/>
      <c r="B77" s="73" t="s">
        <v>68</v>
      </c>
      <c r="C77" s="71">
        <v>68</v>
      </c>
      <c r="D77" s="74">
        <v>31745</v>
      </c>
    </row>
    <row r="78" spans="1:4" s="64" customFormat="1" ht="28.5">
      <c r="A78" s="254"/>
      <c r="B78" s="70" t="s">
        <v>69</v>
      </c>
      <c r="C78" s="71">
        <v>69</v>
      </c>
      <c r="D78" s="74">
        <v>1284</v>
      </c>
    </row>
    <row r="79" spans="1:4" s="64" customFormat="1">
      <c r="A79" s="255"/>
      <c r="B79" s="77" t="s">
        <v>29</v>
      </c>
      <c r="C79" s="65">
        <v>70</v>
      </c>
      <c r="D79" s="76">
        <f>+D76+D77+D78</f>
        <v>33042</v>
      </c>
    </row>
    <row r="80" spans="1:4" s="64" customFormat="1">
      <c r="A80" s="256" t="s">
        <v>70</v>
      </c>
      <c r="B80" s="62" t="s">
        <v>71</v>
      </c>
      <c r="C80" s="65">
        <v>71</v>
      </c>
      <c r="D80" s="78">
        <v>18017</v>
      </c>
    </row>
    <row r="81" spans="1:4" s="64" customFormat="1">
      <c r="A81" s="257"/>
      <c r="B81" s="62" t="s">
        <v>72</v>
      </c>
      <c r="C81" s="65">
        <v>72</v>
      </c>
      <c r="D81" s="78">
        <v>7407</v>
      </c>
    </row>
    <row r="82" spans="1:4" s="64" customFormat="1">
      <c r="A82" s="257"/>
      <c r="B82" s="62" t="s">
        <v>73</v>
      </c>
      <c r="C82" s="65">
        <v>73</v>
      </c>
      <c r="D82" s="78">
        <v>88021</v>
      </c>
    </row>
    <row r="83" spans="1:4" s="64" customFormat="1">
      <c r="A83" s="257"/>
      <c r="B83" s="62" t="s">
        <v>74</v>
      </c>
      <c r="C83" s="65">
        <v>74</v>
      </c>
      <c r="D83" s="78">
        <v>2744</v>
      </c>
    </row>
    <row r="84" spans="1:4" s="64" customFormat="1">
      <c r="A84" s="257"/>
      <c r="B84" s="62" t="s">
        <v>75</v>
      </c>
      <c r="C84" s="65">
        <v>75</v>
      </c>
      <c r="D84" s="68">
        <v>6651</v>
      </c>
    </row>
    <row r="85" spans="1:4" s="64" customFormat="1" ht="57">
      <c r="A85" s="257"/>
      <c r="B85" s="79" t="s">
        <v>76</v>
      </c>
      <c r="C85" s="71">
        <v>76</v>
      </c>
      <c r="D85" s="80">
        <v>115651</v>
      </c>
    </row>
    <row r="86" spans="1:4" s="64" customFormat="1">
      <c r="A86" s="258"/>
      <c r="B86" s="75" t="s">
        <v>29</v>
      </c>
      <c r="C86" s="65">
        <v>77</v>
      </c>
      <c r="D86" s="67">
        <f>+D80+D81+D82+D83+D84+D85</f>
        <v>238491</v>
      </c>
    </row>
    <row r="87" spans="1:4">
      <c r="A87" s="261" t="s">
        <v>77</v>
      </c>
      <c r="B87" s="262"/>
      <c r="C87" s="262"/>
      <c r="D87" s="263"/>
    </row>
    <row r="88" spans="1:4" s="69" customFormat="1">
      <c r="A88" s="247" t="s">
        <v>117</v>
      </c>
      <c r="B88" s="248"/>
      <c r="C88" s="65">
        <v>78</v>
      </c>
      <c r="D88" s="66"/>
    </row>
    <row r="89" spans="1:4" s="69" customFormat="1">
      <c r="A89" s="256" t="s">
        <v>8</v>
      </c>
      <c r="B89" s="62" t="s">
        <v>12</v>
      </c>
      <c r="C89" s="65">
        <v>79</v>
      </c>
      <c r="D89" s="67">
        <f>+D91+D92</f>
        <v>71332</v>
      </c>
    </row>
    <row r="90" spans="1:4" s="69" customFormat="1">
      <c r="A90" s="257"/>
      <c r="B90" s="62" t="s">
        <v>79</v>
      </c>
      <c r="C90" s="65">
        <v>80</v>
      </c>
      <c r="D90" s="195">
        <v>0</v>
      </c>
    </row>
    <row r="91" spans="1:4" s="69" customFormat="1">
      <c r="A91" s="257"/>
      <c r="B91" s="62" t="s">
        <v>80</v>
      </c>
      <c r="C91" s="65">
        <v>81</v>
      </c>
      <c r="D91" s="68">
        <v>10113</v>
      </c>
    </row>
    <row r="92" spans="1:4" s="69" customFormat="1">
      <c r="A92" s="258"/>
      <c r="B92" s="62" t="s">
        <v>81</v>
      </c>
      <c r="C92" s="65">
        <v>82</v>
      </c>
      <c r="D92" s="68">
        <v>61219</v>
      </c>
    </row>
    <row r="93" spans="1:4" s="69" customFormat="1">
      <c r="A93" s="247" t="s">
        <v>82</v>
      </c>
      <c r="B93" s="248"/>
      <c r="C93" s="65">
        <v>83</v>
      </c>
      <c r="D93" s="67">
        <f>+D94+D95+D96</f>
        <v>163419</v>
      </c>
    </row>
    <row r="94" spans="1:4" s="69" customFormat="1">
      <c r="A94" s="256" t="s">
        <v>8</v>
      </c>
      <c r="B94" s="62" t="s">
        <v>83</v>
      </c>
      <c r="C94" s="65">
        <v>84</v>
      </c>
      <c r="D94" s="68">
        <v>134458</v>
      </c>
    </row>
    <row r="95" spans="1:4" s="69" customFormat="1">
      <c r="A95" s="257"/>
      <c r="B95" s="62" t="s">
        <v>84</v>
      </c>
      <c r="C95" s="65">
        <v>85</v>
      </c>
      <c r="D95" s="68">
        <v>11483</v>
      </c>
    </row>
    <row r="96" spans="1:4" s="69" customFormat="1" ht="29.25">
      <c r="A96" s="258"/>
      <c r="B96" s="73" t="s">
        <v>138</v>
      </c>
      <c r="C96" s="71">
        <v>86</v>
      </c>
      <c r="D96" s="80">
        <v>17478</v>
      </c>
    </row>
    <row r="97" spans="1:4">
      <c r="A97" s="62" t="s">
        <v>86</v>
      </c>
      <c r="B97" s="62"/>
      <c r="C97" s="65">
        <v>87</v>
      </c>
      <c r="D97" s="67">
        <v>1368</v>
      </c>
    </row>
    <row r="98" spans="1:4">
      <c r="A98" s="259" t="s">
        <v>8</v>
      </c>
      <c r="B98" s="62" t="s">
        <v>87</v>
      </c>
      <c r="C98" s="63">
        <v>88</v>
      </c>
      <c r="D98" s="68">
        <v>190</v>
      </c>
    </row>
    <row r="99" spans="1:4">
      <c r="A99" s="259"/>
      <c r="B99" s="98" t="s">
        <v>88</v>
      </c>
      <c r="C99" s="99">
        <v>89</v>
      </c>
      <c r="D99" s="68">
        <v>1178</v>
      </c>
    </row>
    <row r="100" spans="1:4">
      <c r="A100" s="100" t="s">
        <v>89</v>
      </c>
      <c r="B100" s="101"/>
      <c r="C100" s="63">
        <v>90</v>
      </c>
      <c r="D100" s="67">
        <v>65463</v>
      </c>
    </row>
    <row r="101" spans="1:4" ht="29.25">
      <c r="A101" s="102"/>
      <c r="B101" s="86" t="s">
        <v>90</v>
      </c>
      <c r="C101" s="103">
        <v>91</v>
      </c>
      <c r="D101" s="104">
        <v>0</v>
      </c>
    </row>
    <row r="102" spans="1:4">
      <c r="A102" s="105"/>
      <c r="B102" s="85" t="s">
        <v>91</v>
      </c>
      <c r="C102" s="106">
        <v>92</v>
      </c>
      <c r="D102" s="68">
        <v>65463</v>
      </c>
    </row>
    <row r="103" spans="1:4">
      <c r="A103" s="107"/>
      <c r="B103" s="85" t="s">
        <v>95</v>
      </c>
      <c r="C103" s="106">
        <v>93</v>
      </c>
      <c r="D103" s="68">
        <v>454353000</v>
      </c>
    </row>
    <row r="104" spans="1:4">
      <c r="A104" s="300" t="s">
        <v>171</v>
      </c>
      <c r="B104" s="300"/>
      <c r="C104" s="300"/>
      <c r="D104" s="300"/>
    </row>
    <row r="105" spans="1:4">
      <c r="A105" s="301"/>
      <c r="B105" s="301"/>
      <c r="C105" s="301"/>
      <c r="D105" s="301"/>
    </row>
    <row r="106" spans="1:4" ht="45.75" customHeight="1">
      <c r="A106" s="301"/>
      <c r="B106" s="301"/>
      <c r="C106" s="301"/>
      <c r="D106" s="301"/>
    </row>
    <row r="107" spans="1:4">
      <c r="A107" s="204"/>
      <c r="B107" s="204"/>
      <c r="C107" s="204"/>
      <c r="D107" s="180"/>
    </row>
    <row r="108" spans="1:4">
      <c r="A108" s="296" t="s">
        <v>143</v>
      </c>
      <c r="B108" s="296"/>
      <c r="C108" s="296"/>
      <c r="D108" s="296"/>
    </row>
    <row r="109" spans="1:4">
      <c r="A109" s="297" t="s">
        <v>170</v>
      </c>
      <c r="B109" s="297"/>
      <c r="C109" s="297"/>
      <c r="D109" s="297"/>
    </row>
    <row r="110" spans="1:4">
      <c r="A110" s="203"/>
      <c r="B110" s="203"/>
      <c r="C110" s="203"/>
      <c r="D110" s="181"/>
    </row>
    <row r="111" spans="1:4">
      <c r="A111" s="245" t="s">
        <v>141</v>
      </c>
      <c r="B111" s="245"/>
      <c r="C111" s="245"/>
      <c r="D111" s="245"/>
    </row>
    <row r="112" spans="1:4">
      <c r="A112" s="297" t="s">
        <v>169</v>
      </c>
      <c r="B112" s="297"/>
      <c r="C112" s="297"/>
      <c r="D112" s="297"/>
    </row>
    <row r="113" spans="1:4">
      <c r="A113" s="205"/>
      <c r="B113" s="205"/>
      <c r="C113" s="205"/>
      <c r="D113" s="182"/>
    </row>
    <row r="114" spans="1:4">
      <c r="A114" s="205"/>
      <c r="B114" s="205"/>
      <c r="C114" s="205"/>
      <c r="D114" s="182"/>
    </row>
    <row r="115" spans="1:4">
      <c r="A115" s="205"/>
      <c r="B115" s="205"/>
      <c r="C115" s="205"/>
      <c r="D115" s="182"/>
    </row>
    <row r="116" spans="1:4">
      <c r="A116" s="252" t="s">
        <v>168</v>
      </c>
      <c r="B116" s="252"/>
      <c r="C116" s="252"/>
      <c r="D116" s="252"/>
    </row>
  </sheetData>
  <mergeCells count="41">
    <mergeCell ref="A108:D108"/>
    <mergeCell ref="A109:D109"/>
    <mergeCell ref="A111:D111"/>
    <mergeCell ref="A112:D112"/>
    <mergeCell ref="A116:D116"/>
    <mergeCell ref="A104:D106"/>
    <mergeCell ref="A67:A70"/>
    <mergeCell ref="A72:D72"/>
    <mergeCell ref="A73:A75"/>
    <mergeCell ref="A76:A79"/>
    <mergeCell ref="A80:A86"/>
    <mergeCell ref="A87:D87"/>
    <mergeCell ref="A88:B88"/>
    <mergeCell ref="A89:A92"/>
    <mergeCell ref="A93:B93"/>
    <mergeCell ref="A94:A96"/>
    <mergeCell ref="A98:A99"/>
    <mergeCell ref="A64:A66"/>
    <mergeCell ref="A23:A25"/>
    <mergeCell ref="A26:A28"/>
    <mergeCell ref="A29:A31"/>
    <mergeCell ref="A32:A35"/>
    <mergeCell ref="A36:A37"/>
    <mergeCell ref="A38:A39"/>
    <mergeCell ref="A40:B40"/>
    <mergeCell ref="A41:A42"/>
    <mergeCell ref="A43:A44"/>
    <mergeCell ref="A46:D46"/>
    <mergeCell ref="A48:A60"/>
    <mergeCell ref="A20:A22"/>
    <mergeCell ref="B1:D1"/>
    <mergeCell ref="A2:D2"/>
    <mergeCell ref="A3:D3"/>
    <mergeCell ref="B4:D4"/>
    <mergeCell ref="A5:B5"/>
    <mergeCell ref="A6:B6"/>
    <mergeCell ref="A7:D7"/>
    <mergeCell ref="A9:A10"/>
    <mergeCell ref="A11:A13"/>
    <mergeCell ref="A14:A16"/>
    <mergeCell ref="A17:A19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E21" sqref="E21"/>
    </sheetView>
  </sheetViews>
  <sheetFormatPr defaultRowHeight="15"/>
  <cols>
    <col min="1" max="1" width="4.7109375" bestFit="1" customWidth="1"/>
    <col min="2" max="2" width="13.28515625" customWidth="1"/>
    <col min="8" max="8" width="10.28515625" bestFit="1" customWidth="1"/>
    <col min="17" max="17" width="14.140625" customWidth="1"/>
    <col min="18" max="18" width="24.5703125" customWidth="1"/>
  </cols>
  <sheetData>
    <row r="1" spans="1:17" ht="15.75">
      <c r="A1" s="302" t="s">
        <v>122</v>
      </c>
      <c r="B1" s="302"/>
      <c r="C1" s="302"/>
      <c r="D1" s="302"/>
      <c r="E1" s="302"/>
      <c r="F1" s="302"/>
      <c r="G1" s="302"/>
      <c r="H1" s="302"/>
    </row>
    <row r="2" spans="1:17">
      <c r="A2" s="130"/>
      <c r="B2" s="130"/>
      <c r="C2" s="130"/>
      <c r="D2" s="130"/>
      <c r="E2" s="130"/>
      <c r="F2" s="130"/>
      <c r="G2" s="303"/>
      <c r="H2" s="303"/>
    </row>
    <row r="3" spans="1:17">
      <c r="A3" s="304" t="s">
        <v>123</v>
      </c>
      <c r="B3" s="304"/>
      <c r="C3" s="304"/>
      <c r="D3" s="304"/>
      <c r="E3" s="304"/>
      <c r="F3" s="304"/>
      <c r="G3" s="304"/>
      <c r="H3" s="304"/>
    </row>
    <row r="4" spans="1:17">
      <c r="A4" s="130"/>
      <c r="B4" s="130"/>
      <c r="C4" s="130"/>
      <c r="D4" s="130"/>
      <c r="E4" s="130"/>
      <c r="F4" s="130"/>
      <c r="G4" s="305"/>
      <c r="H4" s="305"/>
    </row>
    <row r="5" spans="1:17" ht="15.75">
      <c r="A5" s="306" t="s">
        <v>124</v>
      </c>
      <c r="B5" s="306" t="s">
        <v>125</v>
      </c>
      <c r="C5" s="306"/>
      <c r="D5" s="307" t="s">
        <v>126</v>
      </c>
      <c r="E5" s="307" t="s">
        <v>127</v>
      </c>
      <c r="F5" s="306" t="s">
        <v>128</v>
      </c>
      <c r="G5" s="306"/>
      <c r="H5" s="306"/>
    </row>
    <row r="6" spans="1:17" ht="15.75">
      <c r="A6" s="306"/>
      <c r="B6" s="306"/>
      <c r="C6" s="306"/>
      <c r="D6" s="307"/>
      <c r="E6" s="307"/>
      <c r="F6" s="307" t="s">
        <v>129</v>
      </c>
      <c r="G6" s="307"/>
      <c r="H6" s="131" t="s">
        <v>130</v>
      </c>
    </row>
    <row r="7" spans="1:17" ht="15.75">
      <c r="A7" s="308">
        <v>1</v>
      </c>
      <c r="B7" s="309" t="s">
        <v>131</v>
      </c>
      <c r="C7" s="132" t="s">
        <v>12</v>
      </c>
      <c r="D7" s="133">
        <v>88803</v>
      </c>
      <c r="E7" s="134">
        <v>71520</v>
      </c>
      <c r="F7" s="310">
        <v>-803</v>
      </c>
      <c r="G7" s="310"/>
      <c r="H7" s="133">
        <v>-0.70037000000000005</v>
      </c>
    </row>
    <row r="8" spans="1:17">
      <c r="A8" s="308"/>
      <c r="B8" s="309"/>
      <c r="C8" s="135" t="s">
        <v>132</v>
      </c>
      <c r="D8" s="136">
        <v>17599</v>
      </c>
      <c r="E8" s="136">
        <v>126</v>
      </c>
      <c r="F8" s="309">
        <v>-1633</v>
      </c>
      <c r="G8" s="309"/>
      <c r="H8" s="136">
        <v>-9.24</v>
      </c>
    </row>
    <row r="9" spans="1:17" ht="45">
      <c r="A9" s="308"/>
      <c r="B9" s="309"/>
      <c r="C9" s="135" t="s">
        <v>80</v>
      </c>
      <c r="D9" s="136">
        <v>9632</v>
      </c>
      <c r="E9" s="136">
        <v>9235</v>
      </c>
      <c r="F9" s="309">
        <v>-610</v>
      </c>
      <c r="G9" s="309"/>
      <c r="H9" s="136">
        <v>-4.41</v>
      </c>
    </row>
    <row r="10" spans="1:17" ht="45">
      <c r="A10" s="308"/>
      <c r="B10" s="309"/>
      <c r="C10" s="135" t="s">
        <v>81</v>
      </c>
      <c r="D10" s="136">
        <v>61572</v>
      </c>
      <c r="E10" s="136">
        <v>62159</v>
      </c>
      <c r="F10" s="309">
        <v>1440</v>
      </c>
      <c r="G10" s="309"/>
      <c r="H10" s="136">
        <v>1.73</v>
      </c>
    </row>
    <row r="11" spans="1:17" ht="15.75">
      <c r="A11" s="308">
        <v>2</v>
      </c>
      <c r="B11" s="309" t="s">
        <v>82</v>
      </c>
      <c r="C11" s="137" t="s">
        <v>12</v>
      </c>
      <c r="D11" s="138">
        <v>134587</v>
      </c>
      <c r="E11" s="138">
        <v>180984</v>
      </c>
      <c r="F11" s="309">
        <v>-12477</v>
      </c>
      <c r="G11" s="309"/>
      <c r="H11" s="136">
        <v>-6.92</v>
      </c>
    </row>
    <row r="12" spans="1:17">
      <c r="A12" s="308"/>
      <c r="B12" s="309"/>
      <c r="C12" s="135" t="s">
        <v>132</v>
      </c>
      <c r="D12" s="136">
        <v>115058</v>
      </c>
      <c r="E12" s="136">
        <v>156355</v>
      </c>
      <c r="F12" s="309">
        <v>-12298</v>
      </c>
      <c r="G12" s="309"/>
      <c r="H12" s="136">
        <v>-7.9</v>
      </c>
    </row>
    <row r="13" spans="1:17" ht="45">
      <c r="A13" s="308"/>
      <c r="B13" s="309"/>
      <c r="C13" s="135" t="s">
        <v>80</v>
      </c>
      <c r="D13" s="136">
        <v>3041</v>
      </c>
      <c r="E13" s="136">
        <v>12514</v>
      </c>
      <c r="F13" s="309">
        <v>860</v>
      </c>
      <c r="G13" s="309"/>
      <c r="H13" s="136">
        <v>21.23</v>
      </c>
    </row>
    <row r="14" spans="1:17" ht="45">
      <c r="A14" s="308"/>
      <c r="B14" s="309"/>
      <c r="C14" s="135" t="s">
        <v>81</v>
      </c>
      <c r="D14" s="136">
        <v>16488</v>
      </c>
      <c r="E14" s="136">
        <v>12115</v>
      </c>
      <c r="F14" s="309">
        <v>-1039</v>
      </c>
      <c r="G14" s="309"/>
      <c r="H14" s="136">
        <v>-5.07</v>
      </c>
    </row>
    <row r="16" spans="1:17">
      <c r="N16" t="s">
        <v>133</v>
      </c>
      <c r="O16" t="s">
        <v>134</v>
      </c>
      <c r="P16" t="s">
        <v>135</v>
      </c>
      <c r="Q16" t="s">
        <v>136</v>
      </c>
    </row>
    <row r="17" spans="14:19">
      <c r="N17">
        <v>3048839</v>
      </c>
      <c r="O17">
        <v>6315</v>
      </c>
      <c r="P17">
        <v>1401</v>
      </c>
      <c r="Q17">
        <v>18</v>
      </c>
      <c r="R17">
        <f>N17+O17-P17+Q17</f>
        <v>3053771</v>
      </c>
    </row>
    <row r="21" spans="14:19">
      <c r="O21">
        <v>67974</v>
      </c>
      <c r="P21">
        <v>74289</v>
      </c>
      <c r="Q21">
        <f>P21-O21</f>
        <v>6315</v>
      </c>
    </row>
    <row r="25" spans="14:19">
      <c r="O25">
        <v>15361</v>
      </c>
      <c r="P25">
        <v>16762</v>
      </c>
      <c r="Q25">
        <f>P25-O25</f>
        <v>1401</v>
      </c>
    </row>
    <row r="28" spans="14:19">
      <c r="Q28">
        <v>296</v>
      </c>
      <c r="R28">
        <v>278</v>
      </c>
      <c r="S28">
        <f>Q28-R28</f>
        <v>18</v>
      </c>
    </row>
  </sheetData>
  <mergeCells count="22">
    <mergeCell ref="A11:A14"/>
    <mergeCell ref="B11:B14"/>
    <mergeCell ref="F11:G11"/>
    <mergeCell ref="F12:G12"/>
    <mergeCell ref="F13:G13"/>
    <mergeCell ref="F14:G14"/>
    <mergeCell ref="A7:A10"/>
    <mergeCell ref="B7:B10"/>
    <mergeCell ref="F7:G7"/>
    <mergeCell ref="F8:G8"/>
    <mergeCell ref="F9:G9"/>
    <mergeCell ref="F10:G10"/>
    <mergeCell ref="A1:H1"/>
    <mergeCell ref="G2:H2"/>
    <mergeCell ref="A3:H3"/>
    <mergeCell ref="G4:H4"/>
    <mergeCell ref="A5:A6"/>
    <mergeCell ref="B5:C6"/>
    <mergeCell ref="D5:D6"/>
    <mergeCell ref="E5:E6"/>
    <mergeCell ref="F5:H5"/>
    <mergeCell ref="F6:G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topLeftCell="A55" zoomScale="90" zoomScaleNormal="90" workbookViewId="0">
      <selection activeCell="E23" sqref="E23"/>
    </sheetView>
  </sheetViews>
  <sheetFormatPr defaultRowHeight="15"/>
  <cols>
    <col min="1" max="1" width="31.7109375" customWidth="1"/>
    <col min="2" max="2" width="36.42578125" bestFit="1" customWidth="1"/>
    <col min="4" max="4" width="11.28515625" bestFit="1" customWidth="1"/>
  </cols>
  <sheetData>
    <row r="1" spans="1:12" ht="42.75">
      <c r="A1" s="51" t="s">
        <v>0</v>
      </c>
      <c r="B1" s="239" t="s">
        <v>98</v>
      </c>
      <c r="C1" s="239"/>
      <c r="D1" s="239"/>
    </row>
    <row r="2" spans="1:12">
      <c r="A2" s="240" t="s">
        <v>1</v>
      </c>
      <c r="B2" s="240"/>
      <c r="C2" s="240"/>
      <c r="D2" s="240"/>
    </row>
    <row r="3" spans="1:12" ht="33.75" customHeight="1">
      <c r="A3" s="282" t="s">
        <v>99</v>
      </c>
      <c r="B3" s="282"/>
      <c r="C3" s="282"/>
      <c r="D3" s="282"/>
    </row>
    <row r="4" spans="1:12" ht="18.75" customHeight="1">
      <c r="A4" s="119"/>
      <c r="B4" s="286" t="s">
        <v>103</v>
      </c>
      <c r="C4" s="286"/>
      <c r="D4" s="286"/>
    </row>
    <row r="5" spans="1:12" ht="51">
      <c r="A5" s="283" t="s">
        <v>2</v>
      </c>
      <c r="B5" s="283"/>
      <c r="C5" s="120" t="s">
        <v>3</v>
      </c>
      <c r="D5" s="108" t="s">
        <v>100</v>
      </c>
    </row>
    <row r="6" spans="1:12">
      <c r="A6" s="284" t="s">
        <v>4</v>
      </c>
      <c r="B6" s="284"/>
      <c r="C6" s="59" t="s">
        <v>5</v>
      </c>
      <c r="D6" s="109"/>
    </row>
    <row r="7" spans="1:12">
      <c r="A7" s="287" t="s">
        <v>6</v>
      </c>
      <c r="B7" s="287"/>
      <c r="C7" s="287"/>
      <c r="D7" s="287"/>
    </row>
    <row r="8" spans="1:12">
      <c r="A8" s="62" t="s">
        <v>7</v>
      </c>
      <c r="B8" s="75" t="s">
        <v>12</v>
      </c>
      <c r="C8" s="63">
        <v>1</v>
      </c>
      <c r="D8" s="67">
        <f>D10+D9</f>
        <v>3053771</v>
      </c>
    </row>
    <row r="9" spans="1:12">
      <c r="A9" s="259" t="s">
        <v>8</v>
      </c>
      <c r="B9" s="62" t="s">
        <v>9</v>
      </c>
      <c r="C9" s="63">
        <v>2</v>
      </c>
      <c r="D9" s="68">
        <v>1512533</v>
      </c>
    </row>
    <row r="10" spans="1:12">
      <c r="A10" s="259"/>
      <c r="B10" s="62" t="s">
        <v>10</v>
      </c>
      <c r="C10" s="63">
        <v>3</v>
      </c>
      <c r="D10" s="68">
        <v>1541238</v>
      </c>
    </row>
    <row r="11" spans="1:12">
      <c r="A11" s="259" t="s">
        <v>11</v>
      </c>
      <c r="B11" s="75" t="s">
        <v>12</v>
      </c>
      <c r="C11" s="63">
        <v>4</v>
      </c>
      <c r="D11" s="67">
        <f>D13+D12</f>
        <v>1997700</v>
      </c>
      <c r="G11" s="139"/>
      <c r="K11" s="144"/>
    </row>
    <row r="12" spans="1:12">
      <c r="A12" s="259"/>
      <c r="B12" s="62" t="s">
        <v>9</v>
      </c>
      <c r="C12" s="63">
        <v>5</v>
      </c>
      <c r="D12" s="68">
        <v>973080</v>
      </c>
    </row>
    <row r="13" spans="1:12">
      <c r="A13" s="259"/>
      <c r="B13" s="62" t="s">
        <v>10</v>
      </c>
      <c r="C13" s="63">
        <v>6</v>
      </c>
      <c r="D13" s="68">
        <v>1024620</v>
      </c>
    </row>
    <row r="14" spans="1:12">
      <c r="A14" s="256" t="s">
        <v>13</v>
      </c>
      <c r="B14" s="75" t="s">
        <v>12</v>
      </c>
      <c r="C14" s="63">
        <v>7</v>
      </c>
      <c r="D14" s="67">
        <f>D16+D15</f>
        <v>1056071</v>
      </c>
    </row>
    <row r="15" spans="1:12" s="64" customFormat="1">
      <c r="A15" s="257"/>
      <c r="B15" s="62" t="s">
        <v>9</v>
      </c>
      <c r="C15" s="63">
        <v>8</v>
      </c>
      <c r="D15" s="68">
        <v>539453</v>
      </c>
      <c r="G15"/>
      <c r="H15" s="140"/>
      <c r="I15" s="145"/>
      <c r="J15"/>
      <c r="K15"/>
      <c r="L15"/>
    </row>
    <row r="16" spans="1:12" s="64" customFormat="1">
      <c r="A16" s="258"/>
      <c r="B16" s="62" t="s">
        <v>10</v>
      </c>
      <c r="C16" s="63">
        <v>9</v>
      </c>
      <c r="D16" s="68">
        <v>516618</v>
      </c>
      <c r="G16"/>
      <c r="H16"/>
      <c r="I16"/>
      <c r="J16"/>
      <c r="K16"/>
      <c r="L16"/>
    </row>
    <row r="17" spans="1:11">
      <c r="A17" s="256" t="s">
        <v>14</v>
      </c>
      <c r="B17" s="75" t="s">
        <v>12</v>
      </c>
      <c r="C17" s="63">
        <v>10</v>
      </c>
      <c r="D17" s="67">
        <f>D19+D18</f>
        <v>74289</v>
      </c>
    </row>
    <row r="18" spans="1:11">
      <c r="A18" s="257"/>
      <c r="B18" s="62" t="s">
        <v>9</v>
      </c>
      <c r="C18" s="63">
        <v>11</v>
      </c>
      <c r="D18" s="68">
        <v>38148</v>
      </c>
    </row>
    <row r="19" spans="1:11">
      <c r="A19" s="258"/>
      <c r="B19" s="62" t="s">
        <v>10</v>
      </c>
      <c r="C19" s="63">
        <v>12</v>
      </c>
      <c r="D19" s="68">
        <v>36141</v>
      </c>
      <c r="H19" s="141"/>
      <c r="I19" s="143"/>
    </row>
    <row r="20" spans="1:11">
      <c r="A20" s="272" t="s">
        <v>15</v>
      </c>
      <c r="B20" s="81" t="s">
        <v>12</v>
      </c>
      <c r="C20" s="82">
        <v>13</v>
      </c>
      <c r="D20" s="67">
        <f>D21+D22</f>
        <v>16049</v>
      </c>
    </row>
    <row r="21" spans="1:11">
      <c r="A21" s="285"/>
      <c r="B21" s="83" t="s">
        <v>16</v>
      </c>
      <c r="C21" s="82">
        <v>14</v>
      </c>
      <c r="D21" s="68">
        <v>13842</v>
      </c>
    </row>
    <row r="22" spans="1:11">
      <c r="A22" s="273"/>
      <c r="B22" s="83" t="s">
        <v>17</v>
      </c>
      <c r="C22" s="82">
        <v>15</v>
      </c>
      <c r="D22" s="68">
        <v>2207</v>
      </c>
      <c r="J22" s="146"/>
      <c r="K22" s="142"/>
    </row>
    <row r="23" spans="1:11">
      <c r="A23" s="256" t="s">
        <v>18</v>
      </c>
      <c r="B23" s="75" t="s">
        <v>12</v>
      </c>
      <c r="C23" s="63">
        <v>16</v>
      </c>
      <c r="D23" s="67">
        <f>D24+D25</f>
        <v>3554</v>
      </c>
    </row>
    <row r="24" spans="1:11">
      <c r="A24" s="257"/>
      <c r="B24" s="62" t="s">
        <v>19</v>
      </c>
      <c r="C24" s="63">
        <v>17</v>
      </c>
      <c r="D24" s="68">
        <v>1212</v>
      </c>
    </row>
    <row r="25" spans="1:11">
      <c r="A25" s="258"/>
      <c r="B25" s="62" t="s">
        <v>20</v>
      </c>
      <c r="C25" s="63">
        <v>18</v>
      </c>
      <c r="D25" s="68">
        <v>2342</v>
      </c>
    </row>
    <row r="26" spans="1:11">
      <c r="A26" s="256" t="s">
        <v>21</v>
      </c>
      <c r="B26" s="75" t="s">
        <v>12</v>
      </c>
      <c r="C26" s="63">
        <v>19</v>
      </c>
      <c r="D26" s="67">
        <f>D27+D28</f>
        <v>1429</v>
      </c>
    </row>
    <row r="27" spans="1:11">
      <c r="A27" s="257"/>
      <c r="B27" s="62" t="s">
        <v>22</v>
      </c>
      <c r="C27" s="63">
        <v>20</v>
      </c>
      <c r="D27" s="68">
        <v>1414</v>
      </c>
    </row>
    <row r="28" spans="1:11">
      <c r="A28" s="258"/>
      <c r="B28" s="62" t="s">
        <v>23</v>
      </c>
      <c r="C28" s="63">
        <v>21</v>
      </c>
      <c r="D28" s="68">
        <v>15</v>
      </c>
    </row>
    <row r="29" spans="1:11">
      <c r="A29" s="256" t="s">
        <v>24</v>
      </c>
      <c r="B29" s="75" t="s">
        <v>12</v>
      </c>
      <c r="C29" s="63">
        <v>22</v>
      </c>
      <c r="D29" s="67">
        <f>D30+D31</f>
        <v>16762</v>
      </c>
    </row>
    <row r="30" spans="1:11">
      <c r="A30" s="257"/>
      <c r="B30" s="62" t="s">
        <v>9</v>
      </c>
      <c r="C30" s="63">
        <v>23</v>
      </c>
      <c r="D30" s="68">
        <v>10068</v>
      </c>
    </row>
    <row r="31" spans="1:11">
      <c r="A31" s="258"/>
      <c r="B31" s="62" t="s">
        <v>10</v>
      </c>
      <c r="C31" s="63">
        <v>24</v>
      </c>
      <c r="D31" s="68">
        <v>6694</v>
      </c>
    </row>
    <row r="32" spans="1:11">
      <c r="A32" s="264" t="s">
        <v>25</v>
      </c>
      <c r="B32" s="84" t="s">
        <v>12</v>
      </c>
      <c r="C32" s="63">
        <v>25</v>
      </c>
      <c r="D32" s="67">
        <f>D33+D34+D35</f>
        <v>563</v>
      </c>
    </row>
    <row r="33" spans="1:4">
      <c r="A33" s="271"/>
      <c r="B33" s="85" t="s">
        <v>15</v>
      </c>
      <c r="C33" s="63">
        <v>26</v>
      </c>
      <c r="D33" s="68">
        <v>226</v>
      </c>
    </row>
    <row r="34" spans="1:4">
      <c r="A34" s="271"/>
      <c r="B34" s="85" t="s">
        <v>26</v>
      </c>
      <c r="C34" s="63">
        <v>27</v>
      </c>
      <c r="D34" s="68">
        <v>125</v>
      </c>
    </row>
    <row r="35" spans="1:4" ht="29.25">
      <c r="A35" s="265"/>
      <c r="B35" s="86" t="s">
        <v>27</v>
      </c>
      <c r="C35" s="87">
        <v>28</v>
      </c>
      <c r="D35" s="80">
        <v>212</v>
      </c>
    </row>
    <row r="36" spans="1:4" ht="17.25" customHeight="1">
      <c r="A36" s="280" t="s">
        <v>28</v>
      </c>
      <c r="B36" s="75" t="s">
        <v>29</v>
      </c>
      <c r="C36" s="63">
        <v>29</v>
      </c>
      <c r="D36" s="67">
        <v>48944</v>
      </c>
    </row>
    <row r="37" spans="1:4" ht="17.25" customHeight="1">
      <c r="A37" s="281"/>
      <c r="B37" s="62" t="s">
        <v>30</v>
      </c>
      <c r="C37" s="63">
        <v>30</v>
      </c>
      <c r="D37" s="68">
        <v>36130</v>
      </c>
    </row>
    <row r="38" spans="1:4" ht="17.25" customHeight="1">
      <c r="A38" s="264" t="s">
        <v>31</v>
      </c>
      <c r="B38" s="75" t="s">
        <v>29</v>
      </c>
      <c r="C38" s="63">
        <v>31</v>
      </c>
      <c r="D38" s="67">
        <v>46853</v>
      </c>
    </row>
    <row r="39" spans="1:4">
      <c r="A39" s="265"/>
      <c r="B39" s="62" t="s">
        <v>30</v>
      </c>
      <c r="C39" s="63">
        <v>32</v>
      </c>
      <c r="D39" s="68">
        <v>34526</v>
      </c>
    </row>
    <row r="40" spans="1:4" ht="50.25" customHeight="1">
      <c r="A40" s="266" t="s">
        <v>32</v>
      </c>
      <c r="B40" s="267"/>
      <c r="C40" s="88">
        <v>33</v>
      </c>
      <c r="D40" s="89">
        <v>296</v>
      </c>
    </row>
    <row r="41" spans="1:4">
      <c r="A41" s="272" t="s">
        <v>33</v>
      </c>
      <c r="B41" s="83" t="s">
        <v>34</v>
      </c>
      <c r="C41" s="82">
        <v>34</v>
      </c>
      <c r="D41" s="68">
        <v>44832</v>
      </c>
    </row>
    <row r="42" spans="1:4">
      <c r="A42" s="273"/>
      <c r="B42" s="83" t="s">
        <v>35</v>
      </c>
      <c r="C42" s="82">
        <v>35</v>
      </c>
      <c r="D42" s="68">
        <v>62250</v>
      </c>
    </row>
    <row r="43" spans="1:4">
      <c r="A43" s="264" t="s">
        <v>36</v>
      </c>
      <c r="B43" s="62" t="s">
        <v>34</v>
      </c>
      <c r="C43" s="63">
        <v>36</v>
      </c>
      <c r="D43" s="68">
        <v>176635</v>
      </c>
    </row>
    <row r="44" spans="1:4">
      <c r="A44" s="265"/>
      <c r="B44" s="62" t="s">
        <v>35</v>
      </c>
      <c r="C44" s="63">
        <v>37</v>
      </c>
      <c r="D44" s="68">
        <v>89066</v>
      </c>
    </row>
    <row r="45" spans="1:4">
      <c r="A45" s="62" t="s">
        <v>37</v>
      </c>
      <c r="B45" s="62"/>
      <c r="C45" s="63">
        <v>38</v>
      </c>
      <c r="D45" s="90">
        <v>0.86199999999999999</v>
      </c>
    </row>
    <row r="46" spans="1:4">
      <c r="A46" s="274" t="s">
        <v>38</v>
      </c>
      <c r="B46" s="275"/>
      <c r="C46" s="275"/>
      <c r="D46" s="276"/>
    </row>
    <row r="47" spans="1:4">
      <c r="A47" s="62" t="s">
        <v>39</v>
      </c>
      <c r="B47" s="62"/>
      <c r="C47" s="63">
        <v>39</v>
      </c>
      <c r="D47" s="91">
        <v>154688</v>
      </c>
    </row>
    <row r="48" spans="1:4">
      <c r="A48" s="277" t="s">
        <v>8</v>
      </c>
      <c r="B48" s="62" t="s">
        <v>40</v>
      </c>
      <c r="C48" s="63">
        <v>40</v>
      </c>
      <c r="D48" s="92">
        <v>295</v>
      </c>
    </row>
    <row r="49" spans="1:4" ht="29.25">
      <c r="A49" s="278"/>
      <c r="B49" s="73" t="s">
        <v>41</v>
      </c>
      <c r="C49" s="63">
        <v>41</v>
      </c>
      <c r="D49" s="93">
        <v>103676</v>
      </c>
    </row>
    <row r="50" spans="1:4" ht="29.25">
      <c r="A50" s="278"/>
      <c r="B50" s="73" t="s">
        <v>42</v>
      </c>
      <c r="C50" s="63">
        <v>42</v>
      </c>
      <c r="D50" s="93">
        <v>88</v>
      </c>
    </row>
    <row r="51" spans="1:4" ht="29.25">
      <c r="A51" s="278"/>
      <c r="B51" s="73" t="s">
        <v>43</v>
      </c>
      <c r="C51" s="63">
        <v>43</v>
      </c>
      <c r="D51" s="93">
        <v>359</v>
      </c>
    </row>
    <row r="52" spans="1:4" ht="29.25">
      <c r="A52" s="278"/>
      <c r="B52" s="73" t="s">
        <v>44</v>
      </c>
      <c r="C52" s="63">
        <v>44</v>
      </c>
      <c r="D52" s="93">
        <v>4318</v>
      </c>
    </row>
    <row r="53" spans="1:4">
      <c r="A53" s="278"/>
      <c r="B53" s="62" t="s">
        <v>45</v>
      </c>
      <c r="C53" s="63">
        <v>45</v>
      </c>
      <c r="D53" s="92">
        <v>3609</v>
      </c>
    </row>
    <row r="54" spans="1:4">
      <c r="A54" s="278"/>
      <c r="B54" s="62" t="s">
        <v>46</v>
      </c>
      <c r="C54" s="63">
        <v>46</v>
      </c>
      <c r="D54" s="92">
        <v>3991</v>
      </c>
    </row>
    <row r="55" spans="1:4">
      <c r="A55" s="278"/>
      <c r="B55" s="62" t="s">
        <v>47</v>
      </c>
      <c r="C55" s="63">
        <v>47</v>
      </c>
      <c r="D55" s="92">
        <v>436</v>
      </c>
    </row>
    <row r="56" spans="1:4">
      <c r="A56" s="278"/>
      <c r="B56" s="62" t="s">
        <v>48</v>
      </c>
      <c r="C56" s="63">
        <v>48</v>
      </c>
      <c r="D56" s="92">
        <v>20862</v>
      </c>
    </row>
    <row r="57" spans="1:4">
      <c r="A57" s="278"/>
      <c r="B57" s="62" t="s">
        <v>49</v>
      </c>
      <c r="C57" s="63">
        <v>49</v>
      </c>
      <c r="D57" s="92">
        <v>979</v>
      </c>
    </row>
    <row r="58" spans="1:4">
      <c r="A58" s="278"/>
      <c r="B58" s="62" t="s">
        <v>50</v>
      </c>
      <c r="C58" s="63">
        <v>50</v>
      </c>
      <c r="D58" s="92">
        <v>2531</v>
      </c>
    </row>
    <row r="59" spans="1:4">
      <c r="A59" s="278"/>
      <c r="B59" s="62" t="s">
        <v>51</v>
      </c>
      <c r="C59" s="63">
        <v>51</v>
      </c>
      <c r="D59" s="92">
        <v>692</v>
      </c>
    </row>
    <row r="60" spans="1:4">
      <c r="A60" s="279"/>
      <c r="B60" s="62" t="s">
        <v>52</v>
      </c>
      <c r="C60" s="63">
        <v>52</v>
      </c>
      <c r="D60" s="92">
        <v>3467</v>
      </c>
    </row>
    <row r="61" spans="1:4">
      <c r="A61" s="62" t="s">
        <v>53</v>
      </c>
      <c r="B61" s="62"/>
      <c r="C61" s="63">
        <v>53</v>
      </c>
      <c r="D61" s="92">
        <v>13100</v>
      </c>
    </row>
    <row r="62" spans="1:4">
      <c r="A62" s="62" t="s">
        <v>54</v>
      </c>
      <c r="B62" s="62"/>
      <c r="C62" s="63">
        <v>54</v>
      </c>
      <c r="D62" s="92">
        <v>7260</v>
      </c>
    </row>
    <row r="63" spans="1:4">
      <c r="A63" s="62" t="s">
        <v>55</v>
      </c>
      <c r="B63" s="62"/>
      <c r="C63" s="63">
        <v>55</v>
      </c>
      <c r="D63" s="92">
        <v>1565</v>
      </c>
    </row>
    <row r="64" spans="1:4">
      <c r="A64" s="264" t="s">
        <v>56</v>
      </c>
      <c r="B64" s="75" t="s">
        <v>29</v>
      </c>
      <c r="C64" s="63">
        <v>56</v>
      </c>
      <c r="D64" s="91">
        <f>D65+D66</f>
        <v>19067</v>
      </c>
    </row>
    <row r="65" spans="1:4">
      <c r="A65" s="271"/>
      <c r="B65" s="62" t="s">
        <v>9</v>
      </c>
      <c r="C65" s="63">
        <v>57</v>
      </c>
      <c r="D65" s="92">
        <v>9369</v>
      </c>
    </row>
    <row r="66" spans="1:4">
      <c r="A66" s="265"/>
      <c r="B66" s="62" t="s">
        <v>10</v>
      </c>
      <c r="C66" s="63">
        <v>58</v>
      </c>
      <c r="D66" s="92">
        <v>9698</v>
      </c>
    </row>
    <row r="67" spans="1:4" ht="29.25">
      <c r="A67" s="249" t="s">
        <v>57</v>
      </c>
      <c r="B67" s="94" t="s">
        <v>41</v>
      </c>
      <c r="C67" s="87">
        <v>59</v>
      </c>
      <c r="D67" s="93">
        <v>9187</v>
      </c>
    </row>
    <row r="68" spans="1:4" ht="42.75">
      <c r="A68" s="250"/>
      <c r="B68" s="70" t="s">
        <v>58</v>
      </c>
      <c r="C68" s="87">
        <v>60</v>
      </c>
      <c r="D68" s="93">
        <v>1478</v>
      </c>
    </row>
    <row r="69" spans="1:4" ht="29.25">
      <c r="A69" s="250"/>
      <c r="B69" s="73" t="s">
        <v>59</v>
      </c>
      <c r="C69" s="87">
        <v>61</v>
      </c>
      <c r="D69" s="93">
        <v>571</v>
      </c>
    </row>
    <row r="70" spans="1:4" ht="42.75">
      <c r="A70" s="251"/>
      <c r="B70" s="70" t="s">
        <v>60</v>
      </c>
      <c r="C70" s="87">
        <v>62</v>
      </c>
      <c r="D70" s="93">
        <v>115</v>
      </c>
    </row>
    <row r="71" spans="1:4" ht="19.5" customHeight="1">
      <c r="A71" s="95" t="s">
        <v>61</v>
      </c>
      <c r="B71" s="96"/>
      <c r="C71" s="63">
        <v>63</v>
      </c>
      <c r="D71" s="97">
        <v>1</v>
      </c>
    </row>
    <row r="72" spans="1:4" s="64" customFormat="1">
      <c r="A72" s="268" t="s">
        <v>62</v>
      </c>
      <c r="B72" s="269"/>
      <c r="C72" s="269"/>
      <c r="D72" s="270"/>
    </row>
    <row r="73" spans="1:4" s="64" customFormat="1" ht="28.5">
      <c r="A73" s="264" t="s">
        <v>63</v>
      </c>
      <c r="B73" s="70" t="s">
        <v>64</v>
      </c>
      <c r="C73" s="71">
        <v>64</v>
      </c>
      <c r="D73" s="72">
        <v>37281</v>
      </c>
    </row>
    <row r="74" spans="1:4" s="64" customFormat="1" ht="29.25">
      <c r="A74" s="271"/>
      <c r="B74" s="73" t="s">
        <v>65</v>
      </c>
      <c r="C74" s="71">
        <v>65</v>
      </c>
      <c r="D74" s="74">
        <v>629</v>
      </c>
    </row>
    <row r="75" spans="1:4" s="64" customFormat="1">
      <c r="A75" s="265"/>
      <c r="B75" s="75" t="s">
        <v>12</v>
      </c>
      <c r="C75" s="65">
        <v>66</v>
      </c>
      <c r="D75" s="76">
        <f>D73+D74</f>
        <v>37910</v>
      </c>
    </row>
    <row r="76" spans="1:4" s="64" customFormat="1" ht="29.25">
      <c r="A76" s="253" t="s">
        <v>66</v>
      </c>
      <c r="B76" s="73" t="s">
        <v>67</v>
      </c>
      <c r="C76" s="71">
        <v>67</v>
      </c>
      <c r="D76" s="74">
        <v>31</v>
      </c>
    </row>
    <row r="77" spans="1:4" s="64" customFormat="1" ht="29.25">
      <c r="A77" s="254"/>
      <c r="B77" s="73" t="s">
        <v>68</v>
      </c>
      <c r="C77" s="71">
        <v>68</v>
      </c>
      <c r="D77" s="74">
        <v>35901</v>
      </c>
    </row>
    <row r="78" spans="1:4" s="64" customFormat="1" ht="28.5">
      <c r="A78" s="254"/>
      <c r="B78" s="70" t="s">
        <v>69</v>
      </c>
      <c r="C78" s="71">
        <v>69</v>
      </c>
      <c r="D78" s="74">
        <v>540</v>
      </c>
    </row>
    <row r="79" spans="1:4" s="64" customFormat="1">
      <c r="A79" s="255"/>
      <c r="B79" s="77" t="s">
        <v>29</v>
      </c>
      <c r="C79" s="65">
        <v>70</v>
      </c>
      <c r="D79" s="76">
        <f>D76+D77+D78</f>
        <v>36472</v>
      </c>
    </row>
    <row r="80" spans="1:4" s="64" customFormat="1">
      <c r="A80" s="256" t="s">
        <v>70</v>
      </c>
      <c r="B80" s="62" t="s">
        <v>71</v>
      </c>
      <c r="C80" s="65">
        <v>71</v>
      </c>
      <c r="D80" s="78">
        <v>19201</v>
      </c>
    </row>
    <row r="81" spans="1:4" s="64" customFormat="1">
      <c r="A81" s="257"/>
      <c r="B81" s="62" t="s">
        <v>72</v>
      </c>
      <c r="C81" s="65">
        <v>72</v>
      </c>
      <c r="D81" s="78">
        <v>10303</v>
      </c>
    </row>
    <row r="82" spans="1:4" s="64" customFormat="1">
      <c r="A82" s="257"/>
      <c r="B82" s="62" t="s">
        <v>73</v>
      </c>
      <c r="C82" s="65">
        <v>73</v>
      </c>
      <c r="D82" s="78">
        <v>112040</v>
      </c>
    </row>
    <row r="83" spans="1:4" s="64" customFormat="1">
      <c r="A83" s="257"/>
      <c r="B83" s="62" t="s">
        <v>74</v>
      </c>
      <c r="C83" s="65">
        <v>74</v>
      </c>
      <c r="D83" s="78">
        <v>3587</v>
      </c>
    </row>
    <row r="84" spans="1:4" s="64" customFormat="1">
      <c r="A84" s="257"/>
      <c r="B84" s="62" t="s">
        <v>75</v>
      </c>
      <c r="C84" s="65">
        <v>75</v>
      </c>
      <c r="D84" s="68">
        <v>9468</v>
      </c>
    </row>
    <row r="85" spans="1:4" s="64" customFormat="1" ht="43.5" customHeight="1">
      <c r="A85" s="257"/>
      <c r="B85" s="79" t="s">
        <v>76</v>
      </c>
      <c r="C85" s="71">
        <v>76</v>
      </c>
      <c r="D85" s="80">
        <v>114060</v>
      </c>
    </row>
    <row r="86" spans="1:4" s="64" customFormat="1">
      <c r="A86" s="258"/>
      <c r="B86" s="75" t="s">
        <v>29</v>
      </c>
      <c r="C86" s="65">
        <v>77</v>
      </c>
      <c r="D86" s="67">
        <f>D80+D81+D82+D83+D84+D85</f>
        <v>268659</v>
      </c>
    </row>
    <row r="87" spans="1:4">
      <c r="A87" s="261" t="s">
        <v>77</v>
      </c>
      <c r="B87" s="262"/>
      <c r="C87" s="262"/>
      <c r="D87" s="263"/>
    </row>
    <row r="88" spans="1:4" s="69" customFormat="1" ht="15.75" customHeight="1">
      <c r="A88" s="247" t="s">
        <v>78</v>
      </c>
      <c r="B88" s="248"/>
      <c r="C88" s="65">
        <v>78</v>
      </c>
      <c r="D88" s="66"/>
    </row>
    <row r="89" spans="1:4" s="69" customFormat="1">
      <c r="A89" s="256" t="s">
        <v>8</v>
      </c>
      <c r="B89" s="62" t="s">
        <v>12</v>
      </c>
      <c r="C89" s="65">
        <v>79</v>
      </c>
      <c r="D89" s="67">
        <f>D90+D91+D92</f>
        <v>87800</v>
      </c>
    </row>
    <row r="90" spans="1:4" s="69" customFormat="1">
      <c r="A90" s="257"/>
      <c r="B90" s="62" t="s">
        <v>79</v>
      </c>
      <c r="C90" s="65">
        <v>80</v>
      </c>
      <c r="D90" s="68">
        <v>126</v>
      </c>
    </row>
    <row r="91" spans="1:4" s="69" customFormat="1">
      <c r="A91" s="257"/>
      <c r="B91" s="62" t="s">
        <v>80</v>
      </c>
      <c r="C91" s="65">
        <v>81</v>
      </c>
      <c r="D91" s="68">
        <v>12758</v>
      </c>
    </row>
    <row r="92" spans="1:4" s="69" customFormat="1">
      <c r="A92" s="258"/>
      <c r="B92" s="62" t="s">
        <v>81</v>
      </c>
      <c r="C92" s="65">
        <v>82</v>
      </c>
      <c r="D92" s="68">
        <v>74916</v>
      </c>
    </row>
    <row r="93" spans="1:4" s="69" customFormat="1">
      <c r="A93" s="247" t="s">
        <v>82</v>
      </c>
      <c r="B93" s="248"/>
      <c r="C93" s="65">
        <v>83</v>
      </c>
      <c r="D93" s="67">
        <f>D94+D95+D96</f>
        <v>216566</v>
      </c>
    </row>
    <row r="94" spans="1:4" s="69" customFormat="1">
      <c r="A94" s="256" t="s">
        <v>8</v>
      </c>
      <c r="B94" s="62" t="s">
        <v>83</v>
      </c>
      <c r="C94" s="65">
        <v>84</v>
      </c>
      <c r="D94" s="68">
        <v>187344</v>
      </c>
    </row>
    <row r="95" spans="1:4" s="69" customFormat="1">
      <c r="A95" s="257"/>
      <c r="B95" s="62" t="s">
        <v>84</v>
      </c>
      <c r="C95" s="65">
        <v>85</v>
      </c>
      <c r="D95" s="68">
        <v>14312</v>
      </c>
    </row>
    <row r="96" spans="1:4" s="69" customFormat="1">
      <c r="A96" s="258"/>
      <c r="B96" s="62" t="s">
        <v>85</v>
      </c>
      <c r="C96" s="65">
        <v>86</v>
      </c>
      <c r="D96" s="68">
        <v>14910</v>
      </c>
    </row>
    <row r="97" spans="1:4">
      <c r="A97" s="62" t="s">
        <v>86</v>
      </c>
      <c r="B97" s="62"/>
      <c r="C97" s="65">
        <v>87</v>
      </c>
      <c r="D97" s="67">
        <f>D98+D99</f>
        <v>2177</v>
      </c>
    </row>
    <row r="98" spans="1:4">
      <c r="A98" s="259" t="s">
        <v>8</v>
      </c>
      <c r="B98" s="62" t="s">
        <v>87</v>
      </c>
      <c r="C98" s="63">
        <v>88</v>
      </c>
      <c r="D98" s="68">
        <v>410</v>
      </c>
    </row>
    <row r="99" spans="1:4">
      <c r="A99" s="259"/>
      <c r="B99" s="98" t="s">
        <v>88</v>
      </c>
      <c r="C99" s="99">
        <v>89</v>
      </c>
      <c r="D99" s="68">
        <v>1767</v>
      </c>
    </row>
    <row r="100" spans="1:4">
      <c r="A100" s="100" t="s">
        <v>89</v>
      </c>
      <c r="B100" s="101"/>
      <c r="C100" s="63">
        <v>90</v>
      </c>
      <c r="D100" s="67">
        <v>81530</v>
      </c>
    </row>
    <row r="101" spans="1:4" ht="29.25" customHeight="1">
      <c r="A101" s="102"/>
      <c r="B101" s="86" t="s">
        <v>90</v>
      </c>
      <c r="C101" s="103">
        <v>91</v>
      </c>
      <c r="D101" s="104">
        <v>41</v>
      </c>
    </row>
    <row r="102" spans="1:4">
      <c r="A102" s="105"/>
      <c r="B102" s="85" t="s">
        <v>91</v>
      </c>
      <c r="C102" s="106">
        <v>92</v>
      </c>
      <c r="D102" s="68">
        <v>81489</v>
      </c>
    </row>
    <row r="103" spans="1:4">
      <c r="A103" s="107"/>
      <c r="B103" s="85" t="s">
        <v>95</v>
      </c>
      <c r="C103" s="106">
        <v>93</v>
      </c>
      <c r="D103" s="68">
        <v>605813000</v>
      </c>
    </row>
    <row r="104" spans="1:4">
      <c r="A104" s="110"/>
      <c r="B104" s="111"/>
      <c r="C104" s="112"/>
      <c r="D104" s="113"/>
    </row>
    <row r="105" spans="1:4">
      <c r="A105" s="246" t="s">
        <v>105</v>
      </c>
      <c r="B105" s="246"/>
      <c r="C105" s="246"/>
      <c r="D105" s="246"/>
    </row>
    <row r="106" spans="1:4">
      <c r="A106" s="246"/>
      <c r="B106" s="246"/>
      <c r="C106" s="246"/>
      <c r="D106" s="246"/>
    </row>
    <row r="107" spans="1:4">
      <c r="A107" s="246"/>
      <c r="B107" s="246"/>
      <c r="C107" s="246"/>
      <c r="D107" s="246"/>
    </row>
    <row r="108" spans="1:4">
      <c r="A108" s="114"/>
      <c r="B108" s="114"/>
      <c r="C108" s="114"/>
      <c r="D108" s="114"/>
    </row>
    <row r="109" spans="1:4">
      <c r="A109" s="114"/>
      <c r="B109" s="114"/>
      <c r="C109" s="114"/>
      <c r="D109" s="114"/>
    </row>
    <row r="110" spans="1:4">
      <c r="A110" s="114"/>
      <c r="B110" s="114"/>
      <c r="C110" s="114"/>
      <c r="D110" s="114"/>
    </row>
    <row r="111" spans="1:4">
      <c r="A111" s="260" t="s">
        <v>104</v>
      </c>
      <c r="B111" s="260"/>
      <c r="C111" s="260"/>
      <c r="D111" s="260"/>
    </row>
    <row r="112" spans="1:4">
      <c r="A112" s="245" t="s">
        <v>102</v>
      </c>
      <c r="B112" s="245"/>
      <c r="C112" s="245"/>
      <c r="D112" s="245"/>
    </row>
    <row r="113" spans="1:4">
      <c r="A113" s="252" t="s">
        <v>101</v>
      </c>
      <c r="B113" s="252"/>
      <c r="C113" s="252"/>
      <c r="D113" s="252"/>
    </row>
    <row r="114" spans="1:4">
      <c r="A114" s="118"/>
      <c r="B114" s="118"/>
      <c r="C114" s="118"/>
      <c r="D114" s="118"/>
    </row>
    <row r="115" spans="1:4">
      <c r="A115" s="252" t="s">
        <v>106</v>
      </c>
      <c r="B115" s="252"/>
      <c r="C115" s="252"/>
      <c r="D115" s="252"/>
    </row>
  </sheetData>
  <mergeCells count="40">
    <mergeCell ref="A20:A22"/>
    <mergeCell ref="B4:D4"/>
    <mergeCell ref="A7:D7"/>
    <mergeCell ref="A9:A10"/>
    <mergeCell ref="A11:A13"/>
    <mergeCell ref="A14:A16"/>
    <mergeCell ref="A17:A19"/>
    <mergeCell ref="B1:D1"/>
    <mergeCell ref="A2:D2"/>
    <mergeCell ref="A3:D3"/>
    <mergeCell ref="A5:B5"/>
    <mergeCell ref="A6:B6"/>
    <mergeCell ref="A23:A25"/>
    <mergeCell ref="A26:A28"/>
    <mergeCell ref="A29:A31"/>
    <mergeCell ref="A32:A35"/>
    <mergeCell ref="A36:A37"/>
    <mergeCell ref="A38:A39"/>
    <mergeCell ref="A40:B40"/>
    <mergeCell ref="A72:D72"/>
    <mergeCell ref="A73:A75"/>
    <mergeCell ref="A80:A86"/>
    <mergeCell ref="A41:A42"/>
    <mergeCell ref="A43:A44"/>
    <mergeCell ref="A46:D46"/>
    <mergeCell ref="A48:A60"/>
    <mergeCell ref="A64:A66"/>
    <mergeCell ref="A112:D112"/>
    <mergeCell ref="A105:D107"/>
    <mergeCell ref="A88:B88"/>
    <mergeCell ref="A67:A70"/>
    <mergeCell ref="A115:D115"/>
    <mergeCell ref="A76:A79"/>
    <mergeCell ref="A89:A92"/>
    <mergeCell ref="A93:B93"/>
    <mergeCell ref="A94:A96"/>
    <mergeCell ref="A98:A99"/>
    <mergeCell ref="A111:D111"/>
    <mergeCell ref="A113:D113"/>
    <mergeCell ref="A87:D87"/>
  </mergeCells>
  <pageMargins left="1" right="0.3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4"/>
  <sheetViews>
    <sheetView topLeftCell="A82" workbookViewId="0">
      <selection activeCell="H98" sqref="H98"/>
    </sheetView>
  </sheetViews>
  <sheetFormatPr defaultRowHeight="15"/>
  <cols>
    <col min="1" max="1" width="31.7109375" customWidth="1"/>
    <col min="2" max="2" width="36.42578125" bestFit="1" customWidth="1"/>
    <col min="4" max="4" width="11.28515625" bestFit="1" customWidth="1"/>
  </cols>
  <sheetData>
    <row r="1" spans="1:4" ht="42.75">
      <c r="A1" s="51" t="s">
        <v>0</v>
      </c>
      <c r="B1" s="239" t="s">
        <v>109</v>
      </c>
      <c r="C1" s="239"/>
      <c r="D1" s="239"/>
    </row>
    <row r="2" spans="1:4">
      <c r="A2" s="240" t="s">
        <v>1</v>
      </c>
      <c r="B2" s="240"/>
      <c r="C2" s="240"/>
      <c r="D2" s="240"/>
    </row>
    <row r="3" spans="1:4" ht="33.75" customHeight="1">
      <c r="A3" s="282" t="s">
        <v>99</v>
      </c>
      <c r="B3" s="282"/>
      <c r="C3" s="282"/>
      <c r="D3" s="282"/>
    </row>
    <row r="4" spans="1:4" ht="18.75" customHeight="1">
      <c r="A4" s="115"/>
      <c r="B4" s="286" t="s">
        <v>107</v>
      </c>
      <c r="C4" s="286"/>
      <c r="D4" s="286"/>
    </row>
    <row r="5" spans="1:4" ht="51">
      <c r="A5" s="283" t="s">
        <v>2</v>
      </c>
      <c r="B5" s="283"/>
      <c r="C5" s="116" t="s">
        <v>3</v>
      </c>
      <c r="D5" s="108" t="s">
        <v>100</v>
      </c>
    </row>
    <row r="6" spans="1:4">
      <c r="A6" s="284" t="s">
        <v>4</v>
      </c>
      <c r="B6" s="284"/>
      <c r="C6" s="59" t="s">
        <v>5</v>
      </c>
      <c r="D6" s="109"/>
    </row>
    <row r="7" spans="1:4">
      <c r="A7" s="287" t="s">
        <v>6</v>
      </c>
      <c r="B7" s="287"/>
      <c r="C7" s="287"/>
      <c r="D7" s="287"/>
    </row>
    <row r="8" spans="1:4">
      <c r="A8" s="62" t="s">
        <v>7</v>
      </c>
      <c r="B8" s="75" t="s">
        <v>12</v>
      </c>
      <c r="C8" s="63">
        <v>1</v>
      </c>
      <c r="D8" s="67">
        <v>3059498</v>
      </c>
    </row>
    <row r="9" spans="1:4">
      <c r="A9" s="259" t="s">
        <v>8</v>
      </c>
      <c r="B9" s="62" t="s">
        <v>9</v>
      </c>
      <c r="C9" s="63">
        <v>2</v>
      </c>
      <c r="D9" s="68">
        <v>1515369</v>
      </c>
    </row>
    <row r="10" spans="1:4">
      <c r="A10" s="259"/>
      <c r="B10" s="62" t="s">
        <v>10</v>
      </c>
      <c r="C10" s="63">
        <v>3</v>
      </c>
      <c r="D10" s="68">
        <v>1544129</v>
      </c>
    </row>
    <row r="11" spans="1:4">
      <c r="A11" s="259" t="s">
        <v>11</v>
      </c>
      <c r="B11" s="75" t="s">
        <v>12</v>
      </c>
      <c r="C11" s="63">
        <v>4</v>
      </c>
      <c r="D11" s="67">
        <v>2000125</v>
      </c>
    </row>
    <row r="12" spans="1:4">
      <c r="A12" s="259"/>
      <c r="B12" s="62" t="s">
        <v>9</v>
      </c>
      <c r="C12" s="63">
        <v>5</v>
      </c>
      <c r="D12" s="68">
        <v>974261</v>
      </c>
    </row>
    <row r="13" spans="1:4">
      <c r="A13" s="259"/>
      <c r="B13" s="62" t="s">
        <v>10</v>
      </c>
      <c r="C13" s="63">
        <v>6</v>
      </c>
      <c r="D13" s="68">
        <v>1025864</v>
      </c>
    </row>
    <row r="14" spans="1:4">
      <c r="A14" s="256" t="s">
        <v>13</v>
      </c>
      <c r="B14" s="75" t="s">
        <v>12</v>
      </c>
      <c r="C14" s="63">
        <v>7</v>
      </c>
      <c r="D14" s="67">
        <v>1059373</v>
      </c>
    </row>
    <row r="15" spans="1:4" s="64" customFormat="1">
      <c r="A15" s="257"/>
      <c r="B15" s="62" t="s">
        <v>9</v>
      </c>
      <c r="C15" s="63">
        <v>8</v>
      </c>
      <c r="D15" s="68">
        <v>541108</v>
      </c>
    </row>
    <row r="16" spans="1:4" s="64" customFormat="1">
      <c r="A16" s="258"/>
      <c r="B16" s="62" t="s">
        <v>10</v>
      </c>
      <c r="C16" s="63">
        <v>9</v>
      </c>
      <c r="D16" s="68">
        <v>518265</v>
      </c>
    </row>
    <row r="17" spans="1:4">
      <c r="A17" s="256" t="s">
        <v>14</v>
      </c>
      <c r="B17" s="75" t="s">
        <v>12</v>
      </c>
      <c r="C17" s="63">
        <v>10</v>
      </c>
      <c r="D17" s="67">
        <v>81660</v>
      </c>
    </row>
    <row r="18" spans="1:4">
      <c r="A18" s="257"/>
      <c r="B18" s="62" t="s">
        <v>9</v>
      </c>
      <c r="C18" s="63">
        <v>11</v>
      </c>
      <c r="D18" s="68">
        <v>41829</v>
      </c>
    </row>
    <row r="19" spans="1:4">
      <c r="A19" s="258"/>
      <c r="B19" s="62" t="s">
        <v>10</v>
      </c>
      <c r="C19" s="63">
        <v>12</v>
      </c>
      <c r="D19" s="68">
        <v>39831</v>
      </c>
    </row>
    <row r="20" spans="1:4">
      <c r="A20" s="272" t="s">
        <v>15</v>
      </c>
      <c r="B20" s="81" t="s">
        <v>12</v>
      </c>
      <c r="C20" s="82">
        <v>13</v>
      </c>
      <c r="D20" s="67">
        <v>17883</v>
      </c>
    </row>
    <row r="21" spans="1:4">
      <c r="A21" s="285"/>
      <c r="B21" s="83" t="s">
        <v>16</v>
      </c>
      <c r="C21" s="82">
        <v>14</v>
      </c>
      <c r="D21" s="68">
        <v>15458</v>
      </c>
    </row>
    <row r="22" spans="1:4">
      <c r="A22" s="273"/>
      <c r="B22" s="83" t="s">
        <v>17</v>
      </c>
      <c r="C22" s="82">
        <v>15</v>
      </c>
      <c r="D22" s="68">
        <v>2425</v>
      </c>
    </row>
    <row r="23" spans="1:4">
      <c r="A23" s="256" t="s">
        <v>18</v>
      </c>
      <c r="B23" s="75" t="s">
        <v>12</v>
      </c>
      <c r="C23" s="63">
        <v>16</v>
      </c>
      <c r="D23" s="67">
        <v>3962</v>
      </c>
    </row>
    <row r="24" spans="1:4">
      <c r="A24" s="257"/>
      <c r="B24" s="62" t="s">
        <v>19</v>
      </c>
      <c r="C24" s="63">
        <v>17</v>
      </c>
      <c r="D24" s="68">
        <v>1346</v>
      </c>
    </row>
    <row r="25" spans="1:4">
      <c r="A25" s="258"/>
      <c r="B25" s="62" t="s">
        <v>20</v>
      </c>
      <c r="C25" s="63">
        <v>18</v>
      </c>
      <c r="D25" s="68">
        <v>2616</v>
      </c>
    </row>
    <row r="26" spans="1:4">
      <c r="A26" s="256" t="s">
        <v>21</v>
      </c>
      <c r="B26" s="75" t="s">
        <v>12</v>
      </c>
      <c r="C26" s="63">
        <v>19</v>
      </c>
      <c r="D26" s="67">
        <v>1608</v>
      </c>
    </row>
    <row r="27" spans="1:4">
      <c r="A27" s="257"/>
      <c r="B27" s="62" t="s">
        <v>22</v>
      </c>
      <c r="C27" s="63">
        <v>20</v>
      </c>
      <c r="D27" s="68">
        <v>1592</v>
      </c>
    </row>
    <row r="28" spans="1:4">
      <c r="A28" s="258"/>
      <c r="B28" s="62" t="s">
        <v>23</v>
      </c>
      <c r="C28" s="63">
        <v>21</v>
      </c>
      <c r="D28" s="68">
        <v>16</v>
      </c>
    </row>
    <row r="29" spans="1:4">
      <c r="A29" s="256" t="s">
        <v>24</v>
      </c>
      <c r="B29" s="75" t="s">
        <v>12</v>
      </c>
      <c r="C29" s="63">
        <v>22</v>
      </c>
      <c r="D29" s="67">
        <v>18384</v>
      </c>
    </row>
    <row r="30" spans="1:4">
      <c r="A30" s="257"/>
      <c r="B30" s="62" t="s">
        <v>9</v>
      </c>
      <c r="C30" s="63">
        <v>23</v>
      </c>
      <c r="D30" s="68">
        <v>11021</v>
      </c>
    </row>
    <row r="31" spans="1:4">
      <c r="A31" s="258"/>
      <c r="B31" s="62" t="s">
        <v>10</v>
      </c>
      <c r="C31" s="63">
        <v>24</v>
      </c>
      <c r="D31" s="68">
        <v>7363</v>
      </c>
    </row>
    <row r="32" spans="1:4">
      <c r="A32" s="264" t="s">
        <v>25</v>
      </c>
      <c r="B32" s="84" t="s">
        <v>12</v>
      </c>
      <c r="C32" s="63">
        <v>25</v>
      </c>
      <c r="D32" s="67">
        <f>D33+D34+D35</f>
        <v>603</v>
      </c>
    </row>
    <row r="33" spans="1:4">
      <c r="A33" s="271"/>
      <c r="B33" s="85" t="s">
        <v>15</v>
      </c>
      <c r="C33" s="63">
        <v>26</v>
      </c>
      <c r="D33" s="68">
        <v>242</v>
      </c>
    </row>
    <row r="34" spans="1:4">
      <c r="A34" s="271"/>
      <c r="B34" s="85" t="s">
        <v>26</v>
      </c>
      <c r="C34" s="63">
        <v>27</v>
      </c>
      <c r="D34" s="68">
        <v>141</v>
      </c>
    </row>
    <row r="35" spans="1:4" ht="29.25">
      <c r="A35" s="265"/>
      <c r="B35" s="86" t="s">
        <v>27</v>
      </c>
      <c r="C35" s="87">
        <v>28</v>
      </c>
      <c r="D35" s="80">
        <v>220</v>
      </c>
    </row>
    <row r="36" spans="1:4" ht="17.25" customHeight="1">
      <c r="A36" s="280" t="s">
        <v>28</v>
      </c>
      <c r="B36" s="75" t="s">
        <v>29</v>
      </c>
      <c r="C36" s="63">
        <v>29</v>
      </c>
      <c r="D36" s="67">
        <v>53417</v>
      </c>
    </row>
    <row r="37" spans="1:4" ht="17.25" customHeight="1">
      <c r="A37" s="281"/>
      <c r="B37" s="62" t="s">
        <v>30</v>
      </c>
      <c r="C37" s="63">
        <v>30</v>
      </c>
      <c r="D37" s="68">
        <v>39731</v>
      </c>
    </row>
    <row r="38" spans="1:4" ht="17.25" customHeight="1">
      <c r="A38" s="264" t="s">
        <v>31</v>
      </c>
      <c r="B38" s="75" t="s">
        <v>29</v>
      </c>
      <c r="C38" s="63">
        <v>31</v>
      </c>
      <c r="D38" s="67">
        <v>51723</v>
      </c>
    </row>
    <row r="39" spans="1:4">
      <c r="A39" s="265"/>
      <c r="B39" s="62" t="s">
        <v>30</v>
      </c>
      <c r="C39" s="63">
        <v>32</v>
      </c>
      <c r="D39" s="68">
        <v>38392</v>
      </c>
    </row>
    <row r="40" spans="1:4" ht="50.25" customHeight="1">
      <c r="A40" s="266" t="s">
        <v>32</v>
      </c>
      <c r="B40" s="267"/>
      <c r="C40" s="88">
        <v>33</v>
      </c>
      <c r="D40" s="89">
        <v>310</v>
      </c>
    </row>
    <row r="41" spans="1:4">
      <c r="A41" s="272" t="s">
        <v>33</v>
      </c>
      <c r="B41" s="83" t="s">
        <v>34</v>
      </c>
      <c r="C41" s="82">
        <v>34</v>
      </c>
      <c r="D41" s="68">
        <v>49191</v>
      </c>
    </row>
    <row r="42" spans="1:4">
      <c r="A42" s="273"/>
      <c r="B42" s="83" t="s">
        <v>35</v>
      </c>
      <c r="C42" s="82">
        <v>35</v>
      </c>
      <c r="D42" s="68">
        <v>67125</v>
      </c>
    </row>
    <row r="43" spans="1:4">
      <c r="A43" s="264" t="s">
        <v>36</v>
      </c>
      <c r="B43" s="62" t="s">
        <v>34</v>
      </c>
      <c r="C43" s="63">
        <v>36</v>
      </c>
      <c r="D43" s="68">
        <v>188887</v>
      </c>
    </row>
    <row r="44" spans="1:4">
      <c r="A44" s="265"/>
      <c r="B44" s="62" t="s">
        <v>35</v>
      </c>
      <c r="C44" s="63">
        <v>37</v>
      </c>
      <c r="D44" s="68">
        <v>95444</v>
      </c>
    </row>
    <row r="45" spans="1:4">
      <c r="A45" s="62" t="s">
        <v>37</v>
      </c>
      <c r="B45" s="62"/>
      <c r="C45" s="63">
        <v>38</v>
      </c>
      <c r="D45" s="90">
        <v>0.88049999999999995</v>
      </c>
    </row>
    <row r="46" spans="1:4">
      <c r="A46" s="274" t="s">
        <v>38</v>
      </c>
      <c r="B46" s="275"/>
      <c r="C46" s="275"/>
      <c r="D46" s="276"/>
    </row>
    <row r="47" spans="1:4">
      <c r="A47" s="62" t="s">
        <v>39</v>
      </c>
      <c r="B47" s="62"/>
      <c r="C47" s="63">
        <v>39</v>
      </c>
      <c r="D47" s="91">
        <v>155883</v>
      </c>
    </row>
    <row r="48" spans="1:4">
      <c r="A48" s="277" t="s">
        <v>8</v>
      </c>
      <c r="B48" s="62" t="s">
        <v>40</v>
      </c>
      <c r="C48" s="63">
        <v>40</v>
      </c>
      <c r="D48" s="92">
        <v>295</v>
      </c>
    </row>
    <row r="49" spans="1:4" ht="29.25">
      <c r="A49" s="278"/>
      <c r="B49" s="73" t="s">
        <v>41</v>
      </c>
      <c r="C49" s="63">
        <v>41</v>
      </c>
      <c r="D49" s="93">
        <v>104413</v>
      </c>
    </row>
    <row r="50" spans="1:4" ht="29.25">
      <c r="A50" s="278"/>
      <c r="B50" s="73" t="s">
        <v>42</v>
      </c>
      <c r="C50" s="63">
        <v>42</v>
      </c>
      <c r="D50" s="93">
        <v>88</v>
      </c>
    </row>
    <row r="51" spans="1:4" ht="29.25">
      <c r="A51" s="278"/>
      <c r="B51" s="73" t="s">
        <v>43</v>
      </c>
      <c r="C51" s="63">
        <v>43</v>
      </c>
      <c r="D51" s="93">
        <v>359</v>
      </c>
    </row>
    <row r="52" spans="1:4" ht="29.25">
      <c r="A52" s="278"/>
      <c r="B52" s="73" t="s">
        <v>44</v>
      </c>
      <c r="C52" s="63">
        <v>44</v>
      </c>
      <c r="D52" s="93">
        <v>4337</v>
      </c>
    </row>
    <row r="53" spans="1:4">
      <c r="A53" s="278"/>
      <c r="B53" s="62" t="s">
        <v>45</v>
      </c>
      <c r="C53" s="63">
        <v>45</v>
      </c>
      <c r="D53" s="92">
        <v>3692</v>
      </c>
    </row>
    <row r="54" spans="1:4">
      <c r="A54" s="278"/>
      <c r="B54" s="62" t="s">
        <v>46</v>
      </c>
      <c r="C54" s="63">
        <v>46</v>
      </c>
      <c r="D54" s="92">
        <v>4006</v>
      </c>
    </row>
    <row r="55" spans="1:4">
      <c r="A55" s="278"/>
      <c r="B55" s="62" t="s">
        <v>47</v>
      </c>
      <c r="C55" s="63">
        <v>47</v>
      </c>
      <c r="D55" s="92">
        <v>441</v>
      </c>
    </row>
    <row r="56" spans="1:4">
      <c r="A56" s="278"/>
      <c r="B56" s="62" t="s">
        <v>48</v>
      </c>
      <c r="C56" s="63">
        <v>48</v>
      </c>
      <c r="D56" s="92">
        <v>21079</v>
      </c>
    </row>
    <row r="57" spans="1:4">
      <c r="A57" s="278"/>
      <c r="B57" s="62" t="s">
        <v>49</v>
      </c>
      <c r="C57" s="63">
        <v>49</v>
      </c>
      <c r="D57" s="92">
        <v>995</v>
      </c>
    </row>
    <row r="58" spans="1:4">
      <c r="A58" s="278"/>
      <c r="B58" s="62" t="s">
        <v>50</v>
      </c>
      <c r="C58" s="63">
        <v>50</v>
      </c>
      <c r="D58" s="92">
        <v>2564</v>
      </c>
    </row>
    <row r="59" spans="1:4">
      <c r="A59" s="278"/>
      <c r="B59" s="62" t="s">
        <v>51</v>
      </c>
      <c r="C59" s="63">
        <v>51</v>
      </c>
      <c r="D59" s="92">
        <v>700</v>
      </c>
    </row>
    <row r="60" spans="1:4">
      <c r="A60" s="279"/>
      <c r="B60" s="62" t="s">
        <v>52</v>
      </c>
      <c r="C60" s="63">
        <v>52</v>
      </c>
      <c r="D60" s="92">
        <v>3477</v>
      </c>
    </row>
    <row r="61" spans="1:4">
      <c r="A61" s="62" t="s">
        <v>53</v>
      </c>
      <c r="B61" s="62"/>
      <c r="C61" s="63">
        <v>53</v>
      </c>
      <c r="D61" s="92">
        <v>14243</v>
      </c>
    </row>
    <row r="62" spans="1:4">
      <c r="A62" s="62" t="s">
        <v>54</v>
      </c>
      <c r="B62" s="62"/>
      <c r="C62" s="63">
        <v>54</v>
      </c>
      <c r="D62" s="92">
        <v>8520</v>
      </c>
    </row>
    <row r="63" spans="1:4">
      <c r="A63" s="62" t="s">
        <v>55</v>
      </c>
      <c r="B63" s="62"/>
      <c r="C63" s="63">
        <v>55</v>
      </c>
      <c r="D63" s="92">
        <v>1565</v>
      </c>
    </row>
    <row r="64" spans="1:4">
      <c r="A64" s="264" t="s">
        <v>56</v>
      </c>
      <c r="B64" s="75" t="s">
        <v>29</v>
      </c>
      <c r="C64" s="63">
        <v>56</v>
      </c>
      <c r="D64" s="91">
        <f>D65+D66</f>
        <v>19067</v>
      </c>
    </row>
    <row r="65" spans="1:4">
      <c r="A65" s="271"/>
      <c r="B65" s="62" t="s">
        <v>9</v>
      </c>
      <c r="C65" s="63">
        <v>57</v>
      </c>
      <c r="D65" s="92">
        <v>9369</v>
      </c>
    </row>
    <row r="66" spans="1:4">
      <c r="A66" s="265"/>
      <c r="B66" s="62" t="s">
        <v>10</v>
      </c>
      <c r="C66" s="63">
        <v>58</v>
      </c>
      <c r="D66" s="92">
        <v>9698</v>
      </c>
    </row>
    <row r="67" spans="1:4" ht="29.25">
      <c r="A67" s="249" t="s">
        <v>57</v>
      </c>
      <c r="B67" s="94" t="s">
        <v>41</v>
      </c>
      <c r="C67" s="87">
        <v>59</v>
      </c>
      <c r="D67" s="93">
        <v>9211</v>
      </c>
    </row>
    <row r="68" spans="1:4" ht="42.75">
      <c r="A68" s="250"/>
      <c r="B68" s="70" t="s">
        <v>58</v>
      </c>
      <c r="C68" s="87">
        <v>60</v>
      </c>
      <c r="D68" s="93">
        <v>1578</v>
      </c>
    </row>
    <row r="69" spans="1:4" ht="29.25">
      <c r="A69" s="250"/>
      <c r="B69" s="73" t="s">
        <v>59</v>
      </c>
      <c r="C69" s="87">
        <v>61</v>
      </c>
      <c r="D69" s="93">
        <v>571</v>
      </c>
    </row>
    <row r="70" spans="1:4" ht="42.75">
      <c r="A70" s="251"/>
      <c r="B70" s="70" t="s">
        <v>60</v>
      </c>
      <c r="C70" s="87">
        <v>62</v>
      </c>
      <c r="D70" s="93">
        <v>115</v>
      </c>
    </row>
    <row r="71" spans="1:4" ht="19.5" customHeight="1">
      <c r="A71" s="95" t="s">
        <v>61</v>
      </c>
      <c r="B71" s="96"/>
      <c r="C71" s="63">
        <v>63</v>
      </c>
      <c r="D71" s="97">
        <v>1</v>
      </c>
    </row>
    <row r="72" spans="1:4" s="64" customFormat="1">
      <c r="A72" s="268" t="s">
        <v>62</v>
      </c>
      <c r="B72" s="269"/>
      <c r="C72" s="269"/>
      <c r="D72" s="270"/>
    </row>
    <row r="73" spans="1:4" s="64" customFormat="1" ht="28.5">
      <c r="A73" s="264" t="s">
        <v>63</v>
      </c>
      <c r="B73" s="70" t="s">
        <v>64</v>
      </c>
      <c r="C73" s="71">
        <v>64</v>
      </c>
      <c r="D73" s="72">
        <v>40906</v>
      </c>
    </row>
    <row r="74" spans="1:4" s="64" customFormat="1" ht="29.25">
      <c r="A74" s="271"/>
      <c r="B74" s="73" t="s">
        <v>65</v>
      </c>
      <c r="C74" s="71">
        <v>65</v>
      </c>
      <c r="D74" s="74">
        <v>659</v>
      </c>
    </row>
    <row r="75" spans="1:4" s="64" customFormat="1">
      <c r="A75" s="265"/>
      <c r="B75" s="75" t="s">
        <v>12</v>
      </c>
      <c r="C75" s="65">
        <v>66</v>
      </c>
      <c r="D75" s="76">
        <f>D73+D74</f>
        <v>41565</v>
      </c>
    </row>
    <row r="76" spans="1:4" s="64" customFormat="1" ht="29.25">
      <c r="A76" s="253" t="s">
        <v>66</v>
      </c>
      <c r="B76" s="73" t="s">
        <v>67</v>
      </c>
      <c r="C76" s="71">
        <v>67</v>
      </c>
      <c r="D76" s="74">
        <v>32</v>
      </c>
    </row>
    <row r="77" spans="1:4" s="64" customFormat="1" ht="29.25">
      <c r="A77" s="254"/>
      <c r="B77" s="73" t="s">
        <v>68</v>
      </c>
      <c r="C77" s="71">
        <v>68</v>
      </c>
      <c r="D77" s="74">
        <v>39853</v>
      </c>
    </row>
    <row r="78" spans="1:4" s="64" customFormat="1" ht="28.5">
      <c r="A78" s="254"/>
      <c r="B78" s="70" t="s">
        <v>69</v>
      </c>
      <c r="C78" s="71">
        <v>69</v>
      </c>
      <c r="D78" s="74">
        <v>582</v>
      </c>
    </row>
    <row r="79" spans="1:4" s="64" customFormat="1">
      <c r="A79" s="255"/>
      <c r="B79" s="77" t="s">
        <v>29</v>
      </c>
      <c r="C79" s="65">
        <v>70</v>
      </c>
      <c r="D79" s="76">
        <f>D76+D77+D78</f>
        <v>40467</v>
      </c>
    </row>
    <row r="80" spans="1:4" s="64" customFormat="1">
      <c r="A80" s="256" t="s">
        <v>70</v>
      </c>
      <c r="B80" s="62" t="s">
        <v>71</v>
      </c>
      <c r="C80" s="65">
        <v>71</v>
      </c>
      <c r="D80" s="78">
        <v>20878</v>
      </c>
    </row>
    <row r="81" spans="1:4" s="64" customFormat="1">
      <c r="A81" s="257"/>
      <c r="B81" s="62" t="s">
        <v>72</v>
      </c>
      <c r="C81" s="65">
        <v>72</v>
      </c>
      <c r="D81" s="78">
        <v>11339</v>
      </c>
    </row>
    <row r="82" spans="1:4" s="64" customFormat="1">
      <c r="A82" s="257"/>
      <c r="B82" s="62" t="s">
        <v>73</v>
      </c>
      <c r="C82" s="65">
        <v>73</v>
      </c>
      <c r="D82" s="78">
        <v>119809</v>
      </c>
    </row>
    <row r="83" spans="1:4" s="64" customFormat="1">
      <c r="A83" s="257"/>
      <c r="B83" s="62" t="s">
        <v>74</v>
      </c>
      <c r="C83" s="65">
        <v>74</v>
      </c>
      <c r="D83" s="78">
        <v>3895</v>
      </c>
    </row>
    <row r="84" spans="1:4" s="64" customFormat="1">
      <c r="A84" s="257"/>
      <c r="B84" s="62" t="s">
        <v>75</v>
      </c>
      <c r="C84" s="65">
        <v>75</v>
      </c>
      <c r="D84" s="68">
        <v>10243</v>
      </c>
    </row>
    <row r="85" spans="1:4" s="64" customFormat="1" ht="43.5" customHeight="1">
      <c r="A85" s="257"/>
      <c r="B85" s="79" t="s">
        <v>76</v>
      </c>
      <c r="C85" s="71">
        <v>76</v>
      </c>
      <c r="D85" s="80">
        <v>123404</v>
      </c>
    </row>
    <row r="86" spans="1:4" s="64" customFormat="1">
      <c r="A86" s="258"/>
      <c r="B86" s="75" t="s">
        <v>29</v>
      </c>
      <c r="C86" s="65">
        <v>77</v>
      </c>
      <c r="D86" s="67">
        <f>D80+D81+D82+D83+D84+D85</f>
        <v>289568</v>
      </c>
    </row>
    <row r="87" spans="1:4">
      <c r="A87" s="261" t="s">
        <v>77</v>
      </c>
      <c r="B87" s="262"/>
      <c r="C87" s="262"/>
      <c r="D87" s="263"/>
    </row>
    <row r="88" spans="1:4" s="69" customFormat="1" ht="15.75" customHeight="1">
      <c r="A88" s="247" t="s">
        <v>78</v>
      </c>
      <c r="B88" s="248"/>
      <c r="C88" s="65">
        <v>78</v>
      </c>
      <c r="D88" s="66"/>
    </row>
    <row r="89" spans="1:4" s="69" customFormat="1">
      <c r="A89" s="256" t="s">
        <v>8</v>
      </c>
      <c r="B89" s="62" t="s">
        <v>12</v>
      </c>
      <c r="C89" s="65">
        <v>79</v>
      </c>
      <c r="D89" s="67">
        <f>D90+D91+D92</f>
        <v>96142</v>
      </c>
    </row>
    <row r="90" spans="1:4" s="69" customFormat="1">
      <c r="A90" s="257"/>
      <c r="B90" s="62" t="s">
        <v>79</v>
      </c>
      <c r="C90" s="65">
        <v>80</v>
      </c>
      <c r="D90" s="68">
        <v>126</v>
      </c>
    </row>
    <row r="91" spans="1:4" s="69" customFormat="1">
      <c r="A91" s="257"/>
      <c r="B91" s="62" t="s">
        <v>80</v>
      </c>
      <c r="C91" s="65">
        <v>81</v>
      </c>
      <c r="D91" s="68">
        <v>14213</v>
      </c>
    </row>
    <row r="92" spans="1:4" s="69" customFormat="1">
      <c r="A92" s="258"/>
      <c r="B92" s="62" t="s">
        <v>81</v>
      </c>
      <c r="C92" s="65">
        <v>82</v>
      </c>
      <c r="D92" s="68">
        <v>81803</v>
      </c>
    </row>
    <row r="93" spans="1:4" s="69" customFormat="1">
      <c r="A93" s="247" t="s">
        <v>82</v>
      </c>
      <c r="B93" s="248"/>
      <c r="C93" s="65">
        <v>83</v>
      </c>
      <c r="D93" s="67">
        <f>D94+D95+D96</f>
        <v>236169</v>
      </c>
    </row>
    <row r="94" spans="1:4" s="69" customFormat="1">
      <c r="A94" s="256" t="s">
        <v>8</v>
      </c>
      <c r="B94" s="62" t="s">
        <v>83</v>
      </c>
      <c r="C94" s="65">
        <v>84</v>
      </c>
      <c r="D94" s="68">
        <v>204138</v>
      </c>
    </row>
    <row r="95" spans="1:4" s="69" customFormat="1">
      <c r="A95" s="257"/>
      <c r="B95" s="62" t="s">
        <v>84</v>
      </c>
      <c r="C95" s="65">
        <v>85</v>
      </c>
      <c r="D95" s="68">
        <v>15648</v>
      </c>
    </row>
    <row r="96" spans="1:4" s="69" customFormat="1">
      <c r="A96" s="258"/>
      <c r="B96" s="62" t="s">
        <v>85</v>
      </c>
      <c r="C96" s="65">
        <v>86</v>
      </c>
      <c r="D96" s="68">
        <v>16383</v>
      </c>
    </row>
    <row r="97" spans="1:4">
      <c r="A97" s="62" t="s">
        <v>86</v>
      </c>
      <c r="B97" s="62"/>
      <c r="C97" s="65">
        <v>87</v>
      </c>
      <c r="D97" s="67">
        <f>D98+D99</f>
        <v>2445</v>
      </c>
    </row>
    <row r="98" spans="1:4">
      <c r="A98" s="259" t="s">
        <v>8</v>
      </c>
      <c r="B98" s="62" t="s">
        <v>87</v>
      </c>
      <c r="C98" s="63">
        <v>88</v>
      </c>
      <c r="D98" s="68">
        <v>439</v>
      </c>
    </row>
    <row r="99" spans="1:4">
      <c r="A99" s="259"/>
      <c r="B99" s="98" t="s">
        <v>88</v>
      </c>
      <c r="C99" s="99">
        <v>89</v>
      </c>
      <c r="D99" s="68">
        <v>2006</v>
      </c>
    </row>
    <row r="100" spans="1:4">
      <c r="A100" s="100" t="s">
        <v>89</v>
      </c>
      <c r="B100" s="101"/>
      <c r="C100" s="63">
        <v>90</v>
      </c>
      <c r="D100" s="67">
        <v>88566</v>
      </c>
    </row>
    <row r="101" spans="1:4" ht="29.25" customHeight="1">
      <c r="A101" s="102"/>
      <c r="B101" s="86" t="s">
        <v>90</v>
      </c>
      <c r="C101" s="103">
        <v>91</v>
      </c>
      <c r="D101" s="104">
        <v>42</v>
      </c>
    </row>
    <row r="102" spans="1:4">
      <c r="A102" s="105"/>
      <c r="B102" s="85" t="s">
        <v>91</v>
      </c>
      <c r="C102" s="106">
        <v>92</v>
      </c>
      <c r="D102" s="68">
        <v>88524</v>
      </c>
    </row>
    <row r="103" spans="1:4">
      <c r="A103" s="107"/>
      <c r="B103" s="85" t="s">
        <v>95</v>
      </c>
      <c r="C103" s="106">
        <v>93</v>
      </c>
      <c r="D103" s="68">
        <v>657571000</v>
      </c>
    </row>
    <row r="104" spans="1:4">
      <c r="A104" s="110"/>
      <c r="B104" s="111"/>
      <c r="C104" s="112"/>
      <c r="D104" s="113"/>
    </row>
    <row r="105" spans="1:4">
      <c r="A105" s="246" t="s">
        <v>108</v>
      </c>
      <c r="B105" s="246"/>
      <c r="C105" s="246"/>
      <c r="D105" s="246"/>
    </row>
    <row r="106" spans="1:4">
      <c r="A106" s="246"/>
      <c r="B106" s="246"/>
      <c r="C106" s="246"/>
      <c r="D106" s="246"/>
    </row>
    <row r="107" spans="1:4">
      <c r="A107" s="246"/>
      <c r="B107" s="246"/>
      <c r="C107" s="246"/>
      <c r="D107" s="246"/>
    </row>
    <row r="108" spans="1:4">
      <c r="A108" s="114"/>
      <c r="B108" s="114"/>
      <c r="C108" s="114"/>
      <c r="D108" s="114"/>
    </row>
    <row r="109" spans="1:4">
      <c r="A109" s="114"/>
      <c r="B109" s="114"/>
      <c r="C109" s="114"/>
      <c r="D109" s="114"/>
    </row>
    <row r="110" spans="1:4">
      <c r="A110" s="260" t="s">
        <v>104</v>
      </c>
      <c r="B110" s="260"/>
      <c r="C110" s="260"/>
      <c r="D110" s="260"/>
    </row>
    <row r="111" spans="1:4">
      <c r="A111" s="245" t="s">
        <v>102</v>
      </c>
      <c r="B111" s="245"/>
      <c r="C111" s="245"/>
      <c r="D111" s="245"/>
    </row>
    <row r="112" spans="1:4">
      <c r="A112" s="252" t="s">
        <v>101</v>
      </c>
      <c r="B112" s="252"/>
      <c r="C112" s="252"/>
      <c r="D112" s="252"/>
    </row>
    <row r="113" spans="1:4">
      <c r="A113" s="117"/>
      <c r="B113" s="117"/>
      <c r="C113" s="117"/>
      <c r="D113" s="117"/>
    </row>
    <row r="114" spans="1:4">
      <c r="A114" s="252" t="s">
        <v>110</v>
      </c>
      <c r="B114" s="252"/>
      <c r="C114" s="252"/>
      <c r="D114" s="252"/>
    </row>
  </sheetData>
  <mergeCells count="40">
    <mergeCell ref="A110:D110"/>
    <mergeCell ref="A111:D111"/>
    <mergeCell ref="A112:D112"/>
    <mergeCell ref="A114:D114"/>
    <mergeCell ref="A88:B88"/>
    <mergeCell ref="A89:A92"/>
    <mergeCell ref="A93:B93"/>
    <mergeCell ref="A94:A96"/>
    <mergeCell ref="A98:A99"/>
    <mergeCell ref="A105:D107"/>
    <mergeCell ref="A87:D87"/>
    <mergeCell ref="A40:B40"/>
    <mergeCell ref="A41:A42"/>
    <mergeCell ref="A43:A44"/>
    <mergeCell ref="A46:D46"/>
    <mergeCell ref="A48:A60"/>
    <mergeCell ref="A64:A66"/>
    <mergeCell ref="A67:A70"/>
    <mergeCell ref="A72:D72"/>
    <mergeCell ref="A73:A75"/>
    <mergeCell ref="A76:A79"/>
    <mergeCell ref="A80:A86"/>
    <mergeCell ref="A38:A39"/>
    <mergeCell ref="A7:D7"/>
    <mergeCell ref="A9:A10"/>
    <mergeCell ref="A11:A13"/>
    <mergeCell ref="A14:A16"/>
    <mergeCell ref="A17:A19"/>
    <mergeCell ref="A20:A22"/>
    <mergeCell ref="A23:A25"/>
    <mergeCell ref="A26:A28"/>
    <mergeCell ref="A29:A31"/>
    <mergeCell ref="A32:A35"/>
    <mergeCell ref="A36:A37"/>
    <mergeCell ref="A6:B6"/>
    <mergeCell ref="B1:D1"/>
    <mergeCell ref="A2:D2"/>
    <mergeCell ref="A3:D3"/>
    <mergeCell ref="B4:D4"/>
    <mergeCell ref="A5:B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"/>
  <sheetViews>
    <sheetView workbookViewId="0">
      <selection activeCell="B4" sqref="B4:D4"/>
    </sheetView>
  </sheetViews>
  <sheetFormatPr defaultRowHeight="15"/>
  <cols>
    <col min="1" max="1" width="31.7109375" customWidth="1"/>
    <col min="2" max="2" width="36.42578125" bestFit="1" customWidth="1"/>
    <col min="4" max="4" width="11.28515625" bestFit="1" customWidth="1"/>
  </cols>
  <sheetData>
    <row r="1" spans="1:4" ht="42.75">
      <c r="A1" s="51" t="s">
        <v>0</v>
      </c>
      <c r="B1" s="239" t="s">
        <v>111</v>
      </c>
      <c r="C1" s="239"/>
      <c r="D1" s="239"/>
    </row>
    <row r="2" spans="1:4">
      <c r="A2" s="240" t="s">
        <v>1</v>
      </c>
      <c r="B2" s="240"/>
      <c r="C2" s="240"/>
      <c r="D2" s="240"/>
    </row>
    <row r="3" spans="1:4" ht="33.75" customHeight="1">
      <c r="A3" s="282" t="s">
        <v>113</v>
      </c>
      <c r="B3" s="282"/>
      <c r="C3" s="282"/>
      <c r="D3" s="282"/>
    </row>
    <row r="4" spans="1:4" ht="18.75" customHeight="1">
      <c r="A4" s="125"/>
      <c r="B4" s="286" t="s">
        <v>112</v>
      </c>
      <c r="C4" s="286"/>
      <c r="D4" s="286"/>
    </row>
    <row r="5" spans="1:4" ht="51">
      <c r="A5" s="283" t="s">
        <v>2</v>
      </c>
      <c r="B5" s="283"/>
      <c r="C5" s="126" t="s">
        <v>3</v>
      </c>
      <c r="D5" s="108" t="s">
        <v>100</v>
      </c>
    </row>
    <row r="6" spans="1:4">
      <c r="A6" s="284" t="s">
        <v>4</v>
      </c>
      <c r="B6" s="284"/>
      <c r="C6" s="59" t="s">
        <v>5</v>
      </c>
      <c r="D6" s="109"/>
    </row>
    <row r="7" spans="1:4">
      <c r="A7" s="287" t="s">
        <v>6</v>
      </c>
      <c r="B7" s="287"/>
      <c r="C7" s="287"/>
      <c r="D7" s="287"/>
    </row>
    <row r="8" spans="1:4">
      <c r="A8" s="62" t="s">
        <v>7</v>
      </c>
      <c r="B8" s="75" t="s">
        <v>12</v>
      </c>
      <c r="C8" s="63">
        <v>1</v>
      </c>
      <c r="D8" s="67">
        <v>3063796</v>
      </c>
    </row>
    <row r="9" spans="1:4">
      <c r="A9" s="259" t="s">
        <v>8</v>
      </c>
      <c r="B9" s="62" t="s">
        <v>9</v>
      </c>
      <c r="C9" s="63">
        <v>2</v>
      </c>
      <c r="D9" s="68">
        <v>1517498</v>
      </c>
    </row>
    <row r="10" spans="1:4">
      <c r="A10" s="259"/>
      <c r="B10" s="62" t="s">
        <v>10</v>
      </c>
      <c r="C10" s="63">
        <v>3</v>
      </c>
      <c r="D10" s="68">
        <v>1546298</v>
      </c>
    </row>
    <row r="11" spans="1:4">
      <c r="A11" s="259" t="s">
        <v>11</v>
      </c>
      <c r="B11" s="75" t="s">
        <v>12</v>
      </c>
      <c r="C11" s="63">
        <v>4</v>
      </c>
      <c r="D11" s="67">
        <v>2001929</v>
      </c>
    </row>
    <row r="12" spans="1:4">
      <c r="A12" s="259"/>
      <c r="B12" s="62" t="s">
        <v>9</v>
      </c>
      <c r="C12" s="63">
        <v>5</v>
      </c>
      <c r="D12" s="68">
        <v>975140</v>
      </c>
    </row>
    <row r="13" spans="1:4">
      <c r="A13" s="259"/>
      <c r="B13" s="62" t="s">
        <v>10</v>
      </c>
      <c r="C13" s="63">
        <v>6</v>
      </c>
      <c r="D13" s="68">
        <v>1026789</v>
      </c>
    </row>
    <row r="14" spans="1:4">
      <c r="A14" s="256" t="s">
        <v>114</v>
      </c>
      <c r="B14" s="75" t="s">
        <v>12</v>
      </c>
      <c r="C14" s="63">
        <v>7</v>
      </c>
      <c r="D14" s="67">
        <v>1061867</v>
      </c>
    </row>
    <row r="15" spans="1:4" s="64" customFormat="1">
      <c r="A15" s="257"/>
      <c r="B15" s="62" t="s">
        <v>9</v>
      </c>
      <c r="C15" s="63">
        <v>8</v>
      </c>
      <c r="D15" s="68">
        <v>542359</v>
      </c>
    </row>
    <row r="16" spans="1:4" s="64" customFormat="1">
      <c r="A16" s="258"/>
      <c r="B16" s="62" t="s">
        <v>10</v>
      </c>
      <c r="C16" s="63">
        <v>9</v>
      </c>
      <c r="D16" s="68">
        <v>519508</v>
      </c>
    </row>
    <row r="17" spans="1:4">
      <c r="A17" s="256" t="s">
        <v>14</v>
      </c>
      <c r="B17" s="75" t="s">
        <v>12</v>
      </c>
      <c r="C17" s="63">
        <v>10</v>
      </c>
      <c r="D17" s="67">
        <v>5497</v>
      </c>
    </row>
    <row r="18" spans="1:4">
      <c r="A18" s="257"/>
      <c r="B18" s="62" t="s">
        <v>9</v>
      </c>
      <c r="C18" s="63">
        <v>11</v>
      </c>
      <c r="D18" s="68">
        <v>2866</v>
      </c>
    </row>
    <row r="19" spans="1:4">
      <c r="A19" s="258"/>
      <c r="B19" s="62" t="s">
        <v>10</v>
      </c>
      <c r="C19" s="63">
        <v>12</v>
      </c>
      <c r="D19" s="68">
        <v>2631</v>
      </c>
    </row>
    <row r="20" spans="1:4">
      <c r="A20" s="272" t="s">
        <v>15</v>
      </c>
      <c r="B20" s="81" t="s">
        <v>12</v>
      </c>
      <c r="C20" s="82">
        <v>13</v>
      </c>
      <c r="D20" s="67">
        <v>1318</v>
      </c>
    </row>
    <row r="21" spans="1:4">
      <c r="A21" s="285"/>
      <c r="B21" s="83" t="s">
        <v>16</v>
      </c>
      <c r="C21" s="82">
        <v>14</v>
      </c>
      <c r="D21" s="68">
        <v>1128</v>
      </c>
    </row>
    <row r="22" spans="1:4">
      <c r="A22" s="273"/>
      <c r="B22" s="83" t="s">
        <v>17</v>
      </c>
      <c r="C22" s="82">
        <v>15</v>
      </c>
      <c r="D22" s="68">
        <v>190</v>
      </c>
    </row>
    <row r="23" spans="1:4">
      <c r="A23" s="256" t="s">
        <v>18</v>
      </c>
      <c r="B23" s="75" t="s">
        <v>12</v>
      </c>
      <c r="C23" s="63">
        <v>16</v>
      </c>
      <c r="D23" s="67">
        <v>292</v>
      </c>
    </row>
    <row r="24" spans="1:4">
      <c r="A24" s="257"/>
      <c r="B24" s="62" t="s">
        <v>19</v>
      </c>
      <c r="C24" s="63">
        <v>17</v>
      </c>
      <c r="D24" s="68">
        <v>96</v>
      </c>
    </row>
    <row r="25" spans="1:4">
      <c r="A25" s="258"/>
      <c r="B25" s="62" t="s">
        <v>20</v>
      </c>
      <c r="C25" s="63">
        <v>18</v>
      </c>
      <c r="D25" s="68">
        <v>196</v>
      </c>
    </row>
    <row r="26" spans="1:4">
      <c r="A26" s="256" t="s">
        <v>21</v>
      </c>
      <c r="B26" s="75" t="s">
        <v>12</v>
      </c>
      <c r="C26" s="63">
        <v>19</v>
      </c>
      <c r="D26" s="67">
        <v>94</v>
      </c>
    </row>
    <row r="27" spans="1:4">
      <c r="A27" s="257"/>
      <c r="B27" s="62" t="s">
        <v>22</v>
      </c>
      <c r="C27" s="63">
        <v>20</v>
      </c>
      <c r="D27" s="68">
        <v>92</v>
      </c>
    </row>
    <row r="28" spans="1:4">
      <c r="A28" s="258"/>
      <c r="B28" s="62" t="s">
        <v>23</v>
      </c>
      <c r="C28" s="63">
        <v>21</v>
      </c>
      <c r="D28" s="68">
        <v>2</v>
      </c>
    </row>
    <row r="29" spans="1:4">
      <c r="A29" s="256" t="s">
        <v>24</v>
      </c>
      <c r="B29" s="75" t="s">
        <v>12</v>
      </c>
      <c r="C29" s="63">
        <v>22</v>
      </c>
      <c r="D29" s="67">
        <v>1226</v>
      </c>
    </row>
    <row r="30" spans="1:4">
      <c r="A30" s="257"/>
      <c r="B30" s="62" t="s">
        <v>9</v>
      </c>
      <c r="C30" s="63">
        <v>23</v>
      </c>
      <c r="D30" s="68">
        <v>692</v>
      </c>
    </row>
    <row r="31" spans="1:4">
      <c r="A31" s="258"/>
      <c r="B31" s="62" t="s">
        <v>10</v>
      </c>
      <c r="C31" s="63">
        <v>24</v>
      </c>
      <c r="D31" s="68">
        <v>534</v>
      </c>
    </row>
    <row r="32" spans="1:4">
      <c r="A32" s="264" t="s">
        <v>25</v>
      </c>
      <c r="B32" s="84" t="s">
        <v>12</v>
      </c>
      <c r="C32" s="63">
        <v>25</v>
      </c>
      <c r="D32" s="67">
        <v>34</v>
      </c>
    </row>
    <row r="33" spans="1:4">
      <c r="A33" s="271"/>
      <c r="B33" s="85" t="s">
        <v>15</v>
      </c>
      <c r="C33" s="63">
        <v>26</v>
      </c>
      <c r="D33" s="68">
        <v>17</v>
      </c>
    </row>
    <row r="34" spans="1:4">
      <c r="A34" s="271"/>
      <c r="B34" s="85" t="s">
        <v>26</v>
      </c>
      <c r="C34" s="63">
        <v>27</v>
      </c>
      <c r="D34" s="68">
        <v>7</v>
      </c>
    </row>
    <row r="35" spans="1:4" ht="29.25">
      <c r="A35" s="265"/>
      <c r="B35" s="86" t="s">
        <v>27</v>
      </c>
      <c r="C35" s="87">
        <v>28</v>
      </c>
      <c r="D35" s="80">
        <v>10</v>
      </c>
    </row>
    <row r="36" spans="1:4" ht="17.25" customHeight="1">
      <c r="A36" s="280" t="s">
        <v>28</v>
      </c>
      <c r="B36" s="75" t="s">
        <v>29</v>
      </c>
      <c r="C36" s="63">
        <v>29</v>
      </c>
      <c r="D36" s="67">
        <v>3726</v>
      </c>
    </row>
    <row r="37" spans="1:4" ht="17.25" customHeight="1">
      <c r="A37" s="281"/>
      <c r="B37" s="62" t="s">
        <v>30</v>
      </c>
      <c r="C37" s="63">
        <v>30</v>
      </c>
      <c r="D37" s="68">
        <v>2777</v>
      </c>
    </row>
    <row r="38" spans="1:4" ht="17.25" customHeight="1">
      <c r="A38" s="264" t="s">
        <v>31</v>
      </c>
      <c r="B38" s="75" t="s">
        <v>29</v>
      </c>
      <c r="C38" s="63">
        <v>31</v>
      </c>
      <c r="D38" s="67">
        <v>3991</v>
      </c>
    </row>
    <row r="39" spans="1:4">
      <c r="A39" s="265"/>
      <c r="B39" s="62" t="s">
        <v>30</v>
      </c>
      <c r="C39" s="63">
        <v>32</v>
      </c>
      <c r="D39" s="68">
        <v>2875</v>
      </c>
    </row>
    <row r="40" spans="1:4" ht="50.25" customHeight="1">
      <c r="A40" s="266" t="s">
        <v>32</v>
      </c>
      <c r="B40" s="267"/>
      <c r="C40" s="88">
        <v>33</v>
      </c>
      <c r="D40" s="89">
        <v>27</v>
      </c>
    </row>
    <row r="41" spans="1:4">
      <c r="A41" s="272" t="s">
        <v>33</v>
      </c>
      <c r="B41" s="83" t="s">
        <v>34</v>
      </c>
      <c r="C41" s="82">
        <v>34</v>
      </c>
      <c r="D41" s="68">
        <v>3415</v>
      </c>
    </row>
    <row r="42" spans="1:4">
      <c r="A42" s="273"/>
      <c r="B42" s="83" t="s">
        <v>35</v>
      </c>
      <c r="C42" s="82">
        <v>35</v>
      </c>
      <c r="D42" s="68">
        <v>6982</v>
      </c>
    </row>
    <row r="43" spans="1:4">
      <c r="A43" s="264" t="s">
        <v>36</v>
      </c>
      <c r="B43" s="62" t="s">
        <v>34</v>
      </c>
      <c r="C43" s="63">
        <v>36</v>
      </c>
      <c r="D43" s="68">
        <v>12592</v>
      </c>
    </row>
    <row r="44" spans="1:4">
      <c r="A44" s="265"/>
      <c r="B44" s="62" t="s">
        <v>35</v>
      </c>
      <c r="C44" s="63">
        <v>37</v>
      </c>
      <c r="D44" s="68">
        <v>7703</v>
      </c>
    </row>
    <row r="45" spans="1:4">
      <c r="A45" s="62" t="s">
        <v>37</v>
      </c>
      <c r="B45" s="62"/>
      <c r="C45" s="63">
        <v>38</v>
      </c>
      <c r="D45" s="90">
        <v>0.90059999999999996</v>
      </c>
    </row>
    <row r="46" spans="1:4">
      <c r="A46" s="274" t="s">
        <v>38</v>
      </c>
      <c r="B46" s="275"/>
      <c r="C46" s="275"/>
      <c r="D46" s="276"/>
    </row>
    <row r="47" spans="1:4">
      <c r="A47" s="62" t="s">
        <v>39</v>
      </c>
      <c r="B47" s="62"/>
      <c r="C47" s="63">
        <v>39</v>
      </c>
      <c r="D47" s="91">
        <v>156974</v>
      </c>
    </row>
    <row r="48" spans="1:4">
      <c r="A48" s="277" t="s">
        <v>8</v>
      </c>
      <c r="B48" s="62" t="s">
        <v>40</v>
      </c>
      <c r="C48" s="63">
        <v>40</v>
      </c>
      <c r="D48" s="92">
        <v>295</v>
      </c>
    </row>
    <row r="49" spans="1:4" ht="29.25">
      <c r="A49" s="278"/>
      <c r="B49" s="73" t="s">
        <v>41</v>
      </c>
      <c r="C49" s="63">
        <v>41</v>
      </c>
      <c r="D49" s="93">
        <v>105309</v>
      </c>
    </row>
    <row r="50" spans="1:4" ht="29.25">
      <c r="A50" s="278"/>
      <c r="B50" s="73" t="s">
        <v>42</v>
      </c>
      <c r="C50" s="63">
        <v>42</v>
      </c>
      <c r="D50" s="93">
        <v>88</v>
      </c>
    </row>
    <row r="51" spans="1:4" ht="29.25">
      <c r="A51" s="278"/>
      <c r="B51" s="73" t="s">
        <v>43</v>
      </c>
      <c r="C51" s="63">
        <v>43</v>
      </c>
      <c r="D51" s="93">
        <v>360</v>
      </c>
    </row>
    <row r="52" spans="1:4" ht="29.25">
      <c r="A52" s="278"/>
      <c r="B52" s="73" t="s">
        <v>44</v>
      </c>
      <c r="C52" s="63">
        <v>44</v>
      </c>
      <c r="D52" s="93">
        <v>4365</v>
      </c>
    </row>
    <row r="53" spans="1:4">
      <c r="A53" s="278"/>
      <c r="B53" s="62" t="s">
        <v>45</v>
      </c>
      <c r="C53" s="63">
        <v>45</v>
      </c>
      <c r="D53" s="92">
        <v>3742</v>
      </c>
    </row>
    <row r="54" spans="1:4">
      <c r="A54" s="278"/>
      <c r="B54" s="62" t="s">
        <v>46</v>
      </c>
      <c r="C54" s="63">
        <v>46</v>
      </c>
      <c r="D54" s="92">
        <v>4025</v>
      </c>
    </row>
    <row r="55" spans="1:4">
      <c r="A55" s="278"/>
      <c r="B55" s="62" t="s">
        <v>47</v>
      </c>
      <c r="C55" s="63">
        <v>47</v>
      </c>
      <c r="D55" s="92">
        <v>455</v>
      </c>
    </row>
    <row r="56" spans="1:4">
      <c r="A56" s="278"/>
      <c r="B56" s="62" t="s">
        <v>48</v>
      </c>
      <c r="C56" s="63">
        <v>48</v>
      </c>
      <c r="D56" s="92">
        <v>21311</v>
      </c>
    </row>
    <row r="57" spans="1:4">
      <c r="A57" s="278"/>
      <c r="B57" s="62" t="s">
        <v>49</v>
      </c>
      <c r="C57" s="63">
        <v>49</v>
      </c>
      <c r="D57" s="92">
        <v>1009</v>
      </c>
    </row>
    <row r="58" spans="1:4">
      <c r="A58" s="278"/>
      <c r="B58" s="62" t="s">
        <v>50</v>
      </c>
      <c r="C58" s="63">
        <v>50</v>
      </c>
      <c r="D58" s="92">
        <v>2581</v>
      </c>
    </row>
    <row r="59" spans="1:4">
      <c r="A59" s="278"/>
      <c r="B59" s="62" t="s">
        <v>51</v>
      </c>
      <c r="C59" s="63">
        <v>51</v>
      </c>
      <c r="D59" s="92">
        <v>705</v>
      </c>
    </row>
    <row r="60" spans="1:4">
      <c r="A60" s="279"/>
      <c r="B60" s="62" t="s">
        <v>52</v>
      </c>
      <c r="C60" s="63">
        <v>52</v>
      </c>
      <c r="D60" s="92">
        <v>3493</v>
      </c>
    </row>
    <row r="61" spans="1:4">
      <c r="A61" s="62" t="s">
        <v>53</v>
      </c>
      <c r="B61" s="62"/>
      <c r="C61" s="63">
        <v>53</v>
      </c>
      <c r="D61" s="92">
        <v>1292</v>
      </c>
    </row>
    <row r="62" spans="1:4">
      <c r="A62" s="62" t="s">
        <v>54</v>
      </c>
      <c r="B62" s="62"/>
      <c r="C62" s="63">
        <v>54</v>
      </c>
      <c r="D62" s="92">
        <v>8559</v>
      </c>
    </row>
    <row r="63" spans="1:4">
      <c r="A63" s="62" t="s">
        <v>55</v>
      </c>
      <c r="B63" s="62"/>
      <c r="C63" s="63">
        <v>55</v>
      </c>
      <c r="D63" s="92">
        <v>1565</v>
      </c>
    </row>
    <row r="64" spans="1:4">
      <c r="A64" s="264" t="s">
        <v>56</v>
      </c>
      <c r="B64" s="75" t="s">
        <v>29</v>
      </c>
      <c r="C64" s="63">
        <v>56</v>
      </c>
      <c r="D64" s="91">
        <f>D65+D66</f>
        <v>19067</v>
      </c>
    </row>
    <row r="65" spans="1:4">
      <c r="A65" s="271"/>
      <c r="B65" s="62" t="s">
        <v>9</v>
      </c>
      <c r="C65" s="63">
        <v>57</v>
      </c>
      <c r="D65" s="92">
        <v>9369</v>
      </c>
    </row>
    <row r="66" spans="1:4">
      <c r="A66" s="265"/>
      <c r="B66" s="62" t="s">
        <v>10</v>
      </c>
      <c r="C66" s="63">
        <v>58</v>
      </c>
      <c r="D66" s="92">
        <v>9698</v>
      </c>
    </row>
    <row r="67" spans="1:4" ht="29.25">
      <c r="A67" s="249" t="s">
        <v>57</v>
      </c>
      <c r="B67" s="94" t="s">
        <v>41</v>
      </c>
      <c r="C67" s="87">
        <v>59</v>
      </c>
      <c r="D67" s="93">
        <v>9232</v>
      </c>
    </row>
    <row r="68" spans="1:4" ht="42.75">
      <c r="A68" s="250"/>
      <c r="B68" s="70" t="s">
        <v>58</v>
      </c>
      <c r="C68" s="87">
        <v>60</v>
      </c>
      <c r="D68" s="93">
        <v>1578</v>
      </c>
    </row>
    <row r="69" spans="1:4" ht="29.25">
      <c r="A69" s="250"/>
      <c r="B69" s="73" t="s">
        <v>59</v>
      </c>
      <c r="C69" s="87">
        <v>61</v>
      </c>
      <c r="D69" s="93">
        <v>571</v>
      </c>
    </row>
    <row r="70" spans="1:4" ht="42.75">
      <c r="A70" s="251"/>
      <c r="B70" s="70" t="s">
        <v>60</v>
      </c>
      <c r="C70" s="87">
        <v>62</v>
      </c>
      <c r="D70" s="93">
        <v>115</v>
      </c>
    </row>
    <row r="71" spans="1:4" ht="19.5" customHeight="1">
      <c r="A71" s="95" t="s">
        <v>61</v>
      </c>
      <c r="B71" s="96"/>
      <c r="C71" s="63">
        <v>63</v>
      </c>
      <c r="D71" s="97">
        <v>1</v>
      </c>
    </row>
    <row r="72" spans="1:4" s="64" customFormat="1">
      <c r="A72" s="268" t="s">
        <v>62</v>
      </c>
      <c r="B72" s="269"/>
      <c r="C72" s="269"/>
      <c r="D72" s="270"/>
    </row>
    <row r="73" spans="1:4" s="64" customFormat="1" ht="28.5">
      <c r="A73" s="264" t="s">
        <v>63</v>
      </c>
      <c r="B73" s="70" t="s">
        <v>64</v>
      </c>
      <c r="C73" s="71">
        <v>64</v>
      </c>
      <c r="D73" s="72">
        <v>3347</v>
      </c>
    </row>
    <row r="74" spans="1:4" s="64" customFormat="1" ht="29.25">
      <c r="A74" s="271"/>
      <c r="B74" s="73" t="s">
        <v>65</v>
      </c>
      <c r="C74" s="71">
        <v>65</v>
      </c>
      <c r="D74" s="74">
        <v>30</v>
      </c>
    </row>
    <row r="75" spans="1:4" s="64" customFormat="1">
      <c r="A75" s="265"/>
      <c r="B75" s="75" t="s">
        <v>12</v>
      </c>
      <c r="C75" s="65">
        <v>66</v>
      </c>
      <c r="D75" s="76">
        <f>D73+D74</f>
        <v>3377</v>
      </c>
    </row>
    <row r="76" spans="1:4" s="64" customFormat="1" ht="29.25">
      <c r="A76" s="253" t="s">
        <v>66</v>
      </c>
      <c r="B76" s="73" t="s">
        <v>67</v>
      </c>
      <c r="C76" s="71">
        <v>67</v>
      </c>
      <c r="D76" s="74">
        <v>0</v>
      </c>
    </row>
    <row r="77" spans="1:4" s="64" customFormat="1" ht="29.25">
      <c r="A77" s="254"/>
      <c r="B77" s="73" t="s">
        <v>68</v>
      </c>
      <c r="C77" s="71">
        <v>68</v>
      </c>
      <c r="D77" s="74">
        <v>3164</v>
      </c>
    </row>
    <row r="78" spans="1:4" s="64" customFormat="1" ht="28.5">
      <c r="A78" s="254"/>
      <c r="B78" s="70" t="s">
        <v>69</v>
      </c>
      <c r="C78" s="71">
        <v>69</v>
      </c>
      <c r="D78" s="74">
        <v>30</v>
      </c>
    </row>
    <row r="79" spans="1:4" s="64" customFormat="1">
      <c r="A79" s="255"/>
      <c r="B79" s="77" t="s">
        <v>29</v>
      </c>
      <c r="C79" s="65">
        <v>70</v>
      </c>
      <c r="D79" s="76">
        <f>D76+D77+D78</f>
        <v>3194</v>
      </c>
    </row>
    <row r="80" spans="1:4" s="64" customFormat="1">
      <c r="A80" s="256" t="s">
        <v>70</v>
      </c>
      <c r="B80" s="62" t="s">
        <v>71</v>
      </c>
      <c r="C80" s="65">
        <v>71</v>
      </c>
      <c r="D80" s="78">
        <v>1193</v>
      </c>
    </row>
    <row r="81" spans="1:4" s="64" customFormat="1">
      <c r="A81" s="257"/>
      <c r="B81" s="62" t="s">
        <v>72</v>
      </c>
      <c r="C81" s="65">
        <v>72</v>
      </c>
      <c r="D81" s="78">
        <v>813</v>
      </c>
    </row>
    <row r="82" spans="1:4" s="64" customFormat="1">
      <c r="A82" s="257"/>
      <c r="B82" s="62" t="s">
        <v>73</v>
      </c>
      <c r="C82" s="65">
        <v>73</v>
      </c>
      <c r="D82" s="78">
        <v>6077</v>
      </c>
    </row>
    <row r="83" spans="1:4" s="64" customFormat="1">
      <c r="A83" s="257"/>
      <c r="B83" s="62" t="s">
        <v>74</v>
      </c>
      <c r="C83" s="65">
        <v>74</v>
      </c>
      <c r="D83" s="78">
        <v>240</v>
      </c>
    </row>
    <row r="84" spans="1:4" s="64" customFormat="1">
      <c r="A84" s="257"/>
      <c r="B84" s="62" t="s">
        <v>75</v>
      </c>
      <c r="C84" s="65">
        <v>75</v>
      </c>
      <c r="D84" s="68">
        <v>609</v>
      </c>
    </row>
    <row r="85" spans="1:4" s="64" customFormat="1" ht="43.5" customHeight="1">
      <c r="A85" s="257"/>
      <c r="B85" s="79" t="s">
        <v>76</v>
      </c>
      <c r="C85" s="71">
        <v>76</v>
      </c>
      <c r="D85" s="80">
        <v>8469</v>
      </c>
    </row>
    <row r="86" spans="1:4" s="64" customFormat="1">
      <c r="A86" s="258"/>
      <c r="B86" s="75" t="s">
        <v>29</v>
      </c>
      <c r="C86" s="65">
        <v>77</v>
      </c>
      <c r="D86" s="67">
        <f>D80+D81+D82+D83+D84+D85</f>
        <v>17401</v>
      </c>
    </row>
    <row r="87" spans="1:4">
      <c r="A87" s="261" t="s">
        <v>77</v>
      </c>
      <c r="B87" s="262"/>
      <c r="C87" s="262"/>
      <c r="D87" s="263"/>
    </row>
    <row r="88" spans="1:4" s="69" customFormat="1" ht="15.75" customHeight="1">
      <c r="A88" s="247" t="s">
        <v>117</v>
      </c>
      <c r="B88" s="248"/>
      <c r="C88" s="65">
        <v>78</v>
      </c>
      <c r="D88" s="66"/>
    </row>
    <row r="89" spans="1:4" s="69" customFormat="1">
      <c r="A89" s="256" t="s">
        <v>8</v>
      </c>
      <c r="B89" s="62" t="s">
        <v>12</v>
      </c>
      <c r="C89" s="65">
        <v>79</v>
      </c>
      <c r="D89" s="67">
        <f>D90+D91+D92</f>
        <v>7121</v>
      </c>
    </row>
    <row r="90" spans="1:4" s="69" customFormat="1">
      <c r="A90" s="257"/>
      <c r="B90" s="62" t="s">
        <v>79</v>
      </c>
      <c r="C90" s="65">
        <v>80</v>
      </c>
      <c r="D90" s="68">
        <v>0</v>
      </c>
    </row>
    <row r="91" spans="1:4" s="69" customFormat="1">
      <c r="A91" s="257"/>
      <c r="B91" s="62" t="s">
        <v>80</v>
      </c>
      <c r="C91" s="65">
        <v>81</v>
      </c>
      <c r="D91" s="68">
        <v>973</v>
      </c>
    </row>
    <row r="92" spans="1:4" s="69" customFormat="1">
      <c r="A92" s="258"/>
      <c r="B92" s="62" t="s">
        <v>81</v>
      </c>
      <c r="C92" s="65">
        <v>82</v>
      </c>
      <c r="D92" s="68">
        <v>6148</v>
      </c>
    </row>
    <row r="93" spans="1:4" s="69" customFormat="1">
      <c r="A93" s="247" t="s">
        <v>82</v>
      </c>
      <c r="B93" s="248"/>
      <c r="C93" s="65">
        <v>83</v>
      </c>
      <c r="D93" s="67">
        <f>D94+D95+D96</f>
        <v>16153</v>
      </c>
    </row>
    <row r="94" spans="1:4" s="69" customFormat="1">
      <c r="A94" s="256" t="s">
        <v>8</v>
      </c>
      <c r="B94" s="62" t="s">
        <v>83</v>
      </c>
      <c r="C94" s="65">
        <v>84</v>
      </c>
      <c r="D94" s="68">
        <v>13773</v>
      </c>
    </row>
    <row r="95" spans="1:4" s="69" customFormat="1">
      <c r="A95" s="257"/>
      <c r="B95" s="62" t="s">
        <v>84</v>
      </c>
      <c r="C95" s="65">
        <v>85</v>
      </c>
      <c r="D95" s="68">
        <v>1568</v>
      </c>
    </row>
    <row r="96" spans="1:4" s="69" customFormat="1">
      <c r="A96" s="258"/>
      <c r="B96" s="62" t="s">
        <v>85</v>
      </c>
      <c r="C96" s="65">
        <v>86</v>
      </c>
      <c r="D96" s="68">
        <v>812</v>
      </c>
    </row>
    <row r="97" spans="1:4">
      <c r="A97" s="62" t="s">
        <v>86</v>
      </c>
      <c r="B97" s="62"/>
      <c r="C97" s="65">
        <v>87</v>
      </c>
      <c r="D97" s="67">
        <v>230</v>
      </c>
    </row>
    <row r="98" spans="1:4">
      <c r="A98" s="259" t="s">
        <v>8</v>
      </c>
      <c r="B98" s="62" t="s">
        <v>87</v>
      </c>
      <c r="C98" s="63">
        <v>88</v>
      </c>
      <c r="D98" s="68">
        <v>27</v>
      </c>
    </row>
    <row r="99" spans="1:4">
      <c r="A99" s="259"/>
      <c r="B99" s="98" t="s">
        <v>88</v>
      </c>
      <c r="C99" s="99">
        <v>89</v>
      </c>
      <c r="D99" s="68">
        <v>203</v>
      </c>
    </row>
    <row r="100" spans="1:4">
      <c r="A100" s="100" t="s">
        <v>89</v>
      </c>
      <c r="B100" s="101"/>
      <c r="C100" s="63">
        <v>90</v>
      </c>
      <c r="D100" s="67">
        <v>4696</v>
      </c>
    </row>
    <row r="101" spans="1:4" ht="29.25" customHeight="1">
      <c r="A101" s="102"/>
      <c r="B101" s="86" t="s">
        <v>90</v>
      </c>
      <c r="C101" s="103">
        <v>91</v>
      </c>
      <c r="D101" s="104">
        <v>0</v>
      </c>
    </row>
    <row r="102" spans="1:4">
      <c r="A102" s="105"/>
      <c r="B102" s="85" t="s">
        <v>91</v>
      </c>
      <c r="C102" s="106">
        <v>92</v>
      </c>
      <c r="D102" s="68">
        <v>4696</v>
      </c>
    </row>
    <row r="103" spans="1:4">
      <c r="A103" s="107"/>
      <c r="B103" s="85" t="s">
        <v>95</v>
      </c>
      <c r="C103" s="106">
        <v>93</v>
      </c>
      <c r="D103" s="68">
        <v>37776000</v>
      </c>
    </row>
    <row r="104" spans="1:4">
      <c r="A104" s="110"/>
      <c r="B104" s="111"/>
      <c r="C104" s="112"/>
      <c r="D104" s="113"/>
    </row>
    <row r="105" spans="1:4">
      <c r="A105" s="246" t="s">
        <v>115</v>
      </c>
      <c r="B105" s="246"/>
      <c r="C105" s="246"/>
      <c r="D105" s="246"/>
    </row>
    <row r="106" spans="1:4">
      <c r="A106" s="246"/>
      <c r="B106" s="246"/>
      <c r="C106" s="246"/>
      <c r="D106" s="246"/>
    </row>
    <row r="107" spans="1:4">
      <c r="A107" s="246"/>
      <c r="B107" s="246"/>
      <c r="C107" s="246"/>
      <c r="D107" s="246"/>
    </row>
    <row r="108" spans="1:4">
      <c r="A108" s="114"/>
      <c r="B108" s="114"/>
      <c r="C108" s="114"/>
      <c r="D108" s="114"/>
    </row>
    <row r="109" spans="1:4">
      <c r="A109" s="260" t="s">
        <v>104</v>
      </c>
      <c r="B109" s="260"/>
      <c r="C109" s="260"/>
      <c r="D109" s="260"/>
    </row>
    <row r="110" spans="1:4">
      <c r="A110" s="245" t="s">
        <v>102</v>
      </c>
      <c r="B110" s="245"/>
      <c r="C110" s="245"/>
      <c r="D110" s="245"/>
    </row>
    <row r="111" spans="1:4">
      <c r="A111" s="252" t="s">
        <v>101</v>
      </c>
      <c r="B111" s="252"/>
      <c r="C111" s="252"/>
      <c r="D111" s="252"/>
    </row>
    <row r="112" spans="1:4">
      <c r="A112" s="124"/>
      <c r="B112" s="124"/>
      <c r="C112" s="124"/>
      <c r="D112" s="124"/>
    </row>
    <row r="113" spans="1:4">
      <c r="A113" s="252" t="s">
        <v>116</v>
      </c>
      <c r="B113" s="252"/>
      <c r="C113" s="252"/>
      <c r="D113" s="252"/>
    </row>
  </sheetData>
  <mergeCells count="40">
    <mergeCell ref="A6:B6"/>
    <mergeCell ref="B1:D1"/>
    <mergeCell ref="A2:D2"/>
    <mergeCell ref="A3:D3"/>
    <mergeCell ref="B4:D4"/>
    <mergeCell ref="A5:B5"/>
    <mergeCell ref="A38:A39"/>
    <mergeCell ref="A7:D7"/>
    <mergeCell ref="A9:A10"/>
    <mergeCell ref="A11:A13"/>
    <mergeCell ref="A14:A16"/>
    <mergeCell ref="A17:A19"/>
    <mergeCell ref="A20:A22"/>
    <mergeCell ref="A23:A25"/>
    <mergeCell ref="A26:A28"/>
    <mergeCell ref="A29:A31"/>
    <mergeCell ref="A32:A35"/>
    <mergeCell ref="A36:A37"/>
    <mergeCell ref="A87:D87"/>
    <mergeCell ref="A40:B40"/>
    <mergeCell ref="A41:A42"/>
    <mergeCell ref="A43:A44"/>
    <mergeCell ref="A46:D46"/>
    <mergeCell ref="A48:A60"/>
    <mergeCell ref="A64:A66"/>
    <mergeCell ref="A67:A70"/>
    <mergeCell ref="A72:D72"/>
    <mergeCell ref="A73:A75"/>
    <mergeCell ref="A76:A79"/>
    <mergeCell ref="A80:A86"/>
    <mergeCell ref="A109:D109"/>
    <mergeCell ref="A110:D110"/>
    <mergeCell ref="A111:D111"/>
    <mergeCell ref="A113:D113"/>
    <mergeCell ref="A88:B88"/>
    <mergeCell ref="A89:A92"/>
    <mergeCell ref="A93:B93"/>
    <mergeCell ref="A94:A96"/>
    <mergeCell ref="A98:A99"/>
    <mergeCell ref="A105:D10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3"/>
  <sheetViews>
    <sheetView zoomScale="90" zoomScaleNormal="90" workbookViewId="0">
      <selection activeCell="D32" sqref="D32"/>
    </sheetView>
  </sheetViews>
  <sheetFormatPr defaultRowHeight="15"/>
  <cols>
    <col min="1" max="1" width="31.7109375" customWidth="1"/>
    <col min="2" max="2" width="36.42578125" bestFit="1" customWidth="1"/>
    <col min="4" max="4" width="11.28515625" bestFit="1" customWidth="1"/>
  </cols>
  <sheetData>
    <row r="1" spans="1:4" ht="42.75">
      <c r="A1" s="51" t="s">
        <v>0</v>
      </c>
      <c r="B1" s="239" t="s">
        <v>111</v>
      </c>
      <c r="C1" s="239"/>
      <c r="D1" s="239"/>
    </row>
    <row r="2" spans="1:4">
      <c r="A2" s="240" t="s">
        <v>1</v>
      </c>
      <c r="B2" s="240"/>
      <c r="C2" s="240"/>
      <c r="D2" s="240"/>
    </row>
    <row r="3" spans="1:4" ht="33.75" customHeight="1">
      <c r="A3" s="282" t="s">
        <v>113</v>
      </c>
      <c r="B3" s="282"/>
      <c r="C3" s="282"/>
      <c r="D3" s="282"/>
    </row>
    <row r="4" spans="1:4" ht="18.75" customHeight="1">
      <c r="A4" s="122"/>
      <c r="B4" s="286" t="s">
        <v>118</v>
      </c>
      <c r="C4" s="286"/>
      <c r="D4" s="286"/>
    </row>
    <row r="5" spans="1:4" ht="51">
      <c r="A5" s="283" t="s">
        <v>2</v>
      </c>
      <c r="B5" s="283"/>
      <c r="C5" s="123" t="s">
        <v>3</v>
      </c>
      <c r="D5" s="108" t="s">
        <v>100</v>
      </c>
    </row>
    <row r="6" spans="1:4">
      <c r="A6" s="284" t="s">
        <v>4</v>
      </c>
      <c r="B6" s="284"/>
      <c r="C6" s="59" t="s">
        <v>5</v>
      </c>
      <c r="D6" s="109"/>
    </row>
    <row r="7" spans="1:4">
      <c r="A7" s="287" t="s">
        <v>6</v>
      </c>
      <c r="B7" s="287"/>
      <c r="C7" s="287"/>
      <c r="D7" s="287"/>
    </row>
    <row r="8" spans="1:4">
      <c r="A8" s="62" t="s">
        <v>7</v>
      </c>
      <c r="B8" s="75" t="s">
        <v>12</v>
      </c>
      <c r="C8" s="63">
        <v>1</v>
      </c>
      <c r="D8" s="67">
        <v>3067612</v>
      </c>
    </row>
    <row r="9" spans="1:4">
      <c r="A9" s="259" t="s">
        <v>8</v>
      </c>
      <c r="B9" s="62" t="s">
        <v>9</v>
      </c>
      <c r="C9" s="63">
        <v>2</v>
      </c>
      <c r="D9" s="68">
        <v>1519388</v>
      </c>
    </row>
    <row r="10" spans="1:4">
      <c r="A10" s="259"/>
      <c r="B10" s="62" t="s">
        <v>10</v>
      </c>
      <c r="C10" s="63">
        <v>3</v>
      </c>
      <c r="D10" s="68">
        <v>1548224</v>
      </c>
    </row>
    <row r="11" spans="1:4">
      <c r="A11" s="259" t="s">
        <v>11</v>
      </c>
      <c r="B11" s="75" t="s">
        <v>12</v>
      </c>
      <c r="C11" s="63">
        <v>4</v>
      </c>
      <c r="D11" s="67">
        <v>2004065</v>
      </c>
    </row>
    <row r="12" spans="1:4">
      <c r="A12" s="259"/>
      <c r="B12" s="62" t="s">
        <v>9</v>
      </c>
      <c r="C12" s="63">
        <v>5</v>
      </c>
      <c r="D12" s="68">
        <v>976180</v>
      </c>
    </row>
    <row r="13" spans="1:4">
      <c r="A13" s="259"/>
      <c r="B13" s="62" t="s">
        <v>10</v>
      </c>
      <c r="C13" s="63">
        <v>6</v>
      </c>
      <c r="D13" s="68">
        <v>1027885</v>
      </c>
    </row>
    <row r="14" spans="1:4">
      <c r="A14" s="256" t="s">
        <v>114</v>
      </c>
      <c r="B14" s="75" t="s">
        <v>12</v>
      </c>
      <c r="C14" s="63">
        <v>7</v>
      </c>
      <c r="D14" s="67">
        <v>1063547</v>
      </c>
    </row>
    <row r="15" spans="1:4" s="64" customFormat="1">
      <c r="A15" s="257"/>
      <c r="B15" s="62" t="s">
        <v>9</v>
      </c>
      <c r="C15" s="63">
        <v>8</v>
      </c>
      <c r="D15" s="68">
        <v>543208</v>
      </c>
    </row>
    <row r="16" spans="1:4" s="64" customFormat="1">
      <c r="A16" s="258"/>
      <c r="B16" s="62" t="s">
        <v>10</v>
      </c>
      <c r="C16" s="63">
        <v>9</v>
      </c>
      <c r="D16" s="68">
        <v>520339</v>
      </c>
    </row>
    <row r="17" spans="1:4">
      <c r="A17" s="256" t="s">
        <v>14</v>
      </c>
      <c r="B17" s="75" t="s">
        <v>12</v>
      </c>
      <c r="C17" s="63">
        <v>10</v>
      </c>
      <c r="D17" s="67">
        <v>11639</v>
      </c>
    </row>
    <row r="18" spans="1:4">
      <c r="A18" s="257"/>
      <c r="B18" s="62" t="s">
        <v>9</v>
      </c>
      <c r="C18" s="63">
        <v>11</v>
      </c>
      <c r="D18" s="68">
        <v>6059</v>
      </c>
    </row>
    <row r="19" spans="1:4">
      <c r="A19" s="258"/>
      <c r="B19" s="62" t="s">
        <v>10</v>
      </c>
      <c r="C19" s="63">
        <v>12</v>
      </c>
      <c r="D19" s="68">
        <v>5580</v>
      </c>
    </row>
    <row r="20" spans="1:4">
      <c r="A20" s="272" t="s">
        <v>15</v>
      </c>
      <c r="B20" s="81" t="s">
        <v>12</v>
      </c>
      <c r="C20" s="82">
        <v>13</v>
      </c>
      <c r="D20" s="67">
        <v>2717</v>
      </c>
    </row>
    <row r="21" spans="1:4">
      <c r="A21" s="285"/>
      <c r="B21" s="83" t="s">
        <v>16</v>
      </c>
      <c r="C21" s="82">
        <v>14</v>
      </c>
      <c r="D21" s="68">
        <v>2330</v>
      </c>
    </row>
    <row r="22" spans="1:4">
      <c r="A22" s="273"/>
      <c r="B22" s="83" t="s">
        <v>17</v>
      </c>
      <c r="C22" s="82">
        <v>15</v>
      </c>
      <c r="D22" s="68">
        <v>387</v>
      </c>
    </row>
    <row r="23" spans="1:4">
      <c r="A23" s="256" t="s">
        <v>18</v>
      </c>
      <c r="B23" s="75" t="s">
        <v>12</v>
      </c>
      <c r="C23" s="63">
        <v>16</v>
      </c>
      <c r="D23" s="67">
        <v>619</v>
      </c>
    </row>
    <row r="24" spans="1:4">
      <c r="A24" s="257"/>
      <c r="B24" s="62" t="s">
        <v>19</v>
      </c>
      <c r="C24" s="63">
        <v>17</v>
      </c>
      <c r="D24" s="68">
        <v>181</v>
      </c>
    </row>
    <row r="25" spans="1:4">
      <c r="A25" s="258"/>
      <c r="B25" s="62" t="s">
        <v>20</v>
      </c>
      <c r="C25" s="63">
        <v>18</v>
      </c>
      <c r="D25" s="68">
        <v>438</v>
      </c>
    </row>
    <row r="26" spans="1:4">
      <c r="A26" s="256" t="s">
        <v>21</v>
      </c>
      <c r="B26" s="75" t="s">
        <v>12</v>
      </c>
      <c r="C26" s="63">
        <v>19</v>
      </c>
      <c r="D26" s="67">
        <v>215</v>
      </c>
    </row>
    <row r="27" spans="1:4">
      <c r="A27" s="257"/>
      <c r="B27" s="62" t="s">
        <v>22</v>
      </c>
      <c r="C27" s="63">
        <v>20</v>
      </c>
      <c r="D27" s="68">
        <v>211</v>
      </c>
    </row>
    <row r="28" spans="1:4">
      <c r="A28" s="258"/>
      <c r="B28" s="62" t="s">
        <v>23</v>
      </c>
      <c r="C28" s="63">
        <v>21</v>
      </c>
      <c r="D28" s="68">
        <v>4</v>
      </c>
    </row>
    <row r="29" spans="1:4">
      <c r="A29" s="256" t="s">
        <v>24</v>
      </c>
      <c r="B29" s="75" t="s">
        <v>12</v>
      </c>
      <c r="C29" s="63">
        <v>22</v>
      </c>
      <c r="D29" s="67">
        <v>2823</v>
      </c>
    </row>
    <row r="30" spans="1:4">
      <c r="A30" s="257"/>
      <c r="B30" s="62" t="s">
        <v>9</v>
      </c>
      <c r="C30" s="63">
        <v>23</v>
      </c>
      <c r="D30" s="68">
        <v>1656</v>
      </c>
    </row>
    <row r="31" spans="1:4">
      <c r="A31" s="258"/>
      <c r="B31" s="62" t="s">
        <v>10</v>
      </c>
      <c r="C31" s="63">
        <v>24</v>
      </c>
      <c r="D31" s="68">
        <v>1167</v>
      </c>
    </row>
    <row r="32" spans="1:4">
      <c r="A32" s="264" t="s">
        <v>25</v>
      </c>
      <c r="B32" s="84" t="s">
        <v>12</v>
      </c>
      <c r="C32" s="63">
        <v>25</v>
      </c>
      <c r="D32" s="67">
        <v>75</v>
      </c>
    </row>
    <row r="33" spans="1:4">
      <c r="A33" s="271"/>
      <c r="B33" s="85" t="s">
        <v>15</v>
      </c>
      <c r="C33" s="63">
        <v>26</v>
      </c>
      <c r="D33" s="68">
        <v>29</v>
      </c>
    </row>
    <row r="34" spans="1:4">
      <c r="A34" s="271"/>
      <c r="B34" s="85" t="s">
        <v>26</v>
      </c>
      <c r="C34" s="63">
        <v>27</v>
      </c>
      <c r="D34" s="68">
        <v>18</v>
      </c>
    </row>
    <row r="35" spans="1:4" ht="29.25">
      <c r="A35" s="265"/>
      <c r="B35" s="86" t="s">
        <v>27</v>
      </c>
      <c r="C35" s="87">
        <v>28</v>
      </c>
      <c r="D35" s="80">
        <v>28</v>
      </c>
    </row>
    <row r="36" spans="1:4" ht="17.25" customHeight="1">
      <c r="A36" s="280" t="s">
        <v>28</v>
      </c>
      <c r="B36" s="75" t="s">
        <v>29</v>
      </c>
      <c r="C36" s="63">
        <v>29</v>
      </c>
      <c r="D36" s="67">
        <v>7703</v>
      </c>
    </row>
    <row r="37" spans="1:4" ht="17.25" customHeight="1">
      <c r="A37" s="281"/>
      <c r="B37" s="62" t="s">
        <v>30</v>
      </c>
      <c r="C37" s="63">
        <v>30</v>
      </c>
      <c r="D37" s="68">
        <v>5757</v>
      </c>
    </row>
    <row r="38" spans="1:4" ht="17.25" customHeight="1">
      <c r="A38" s="264" t="s">
        <v>31</v>
      </c>
      <c r="B38" s="75" t="s">
        <v>29</v>
      </c>
      <c r="C38" s="63">
        <v>31</v>
      </c>
      <c r="D38" s="67">
        <v>7991</v>
      </c>
    </row>
    <row r="39" spans="1:4">
      <c r="A39" s="265"/>
      <c r="B39" s="62" t="s">
        <v>30</v>
      </c>
      <c r="C39" s="63">
        <v>32</v>
      </c>
      <c r="D39" s="68">
        <v>5863</v>
      </c>
    </row>
    <row r="40" spans="1:4" ht="50.25" customHeight="1">
      <c r="A40" s="266" t="s">
        <v>32</v>
      </c>
      <c r="B40" s="267"/>
      <c r="C40" s="88">
        <v>33</v>
      </c>
      <c r="D40" s="89">
        <v>51</v>
      </c>
    </row>
    <row r="41" spans="1:4">
      <c r="A41" s="272" t="s">
        <v>33</v>
      </c>
      <c r="B41" s="83" t="s">
        <v>34</v>
      </c>
      <c r="C41" s="82">
        <v>34</v>
      </c>
      <c r="D41" s="68">
        <v>7006</v>
      </c>
    </row>
    <row r="42" spans="1:4">
      <c r="A42" s="273"/>
      <c r="B42" s="83" t="s">
        <v>35</v>
      </c>
      <c r="C42" s="82">
        <v>35</v>
      </c>
      <c r="D42" s="68">
        <v>13290</v>
      </c>
    </row>
    <row r="43" spans="1:4">
      <c r="A43" s="264" t="s">
        <v>36</v>
      </c>
      <c r="B43" s="62" t="s">
        <v>34</v>
      </c>
      <c r="C43" s="63">
        <v>36</v>
      </c>
      <c r="D43" s="68">
        <v>24582</v>
      </c>
    </row>
    <row r="44" spans="1:4">
      <c r="A44" s="265"/>
      <c r="B44" s="62" t="s">
        <v>35</v>
      </c>
      <c r="C44" s="63">
        <v>37</v>
      </c>
      <c r="D44" s="68">
        <v>13667</v>
      </c>
    </row>
    <row r="45" spans="1:4">
      <c r="A45" s="62" t="s">
        <v>37</v>
      </c>
      <c r="B45" s="62"/>
      <c r="C45" s="63">
        <v>38</v>
      </c>
      <c r="D45" s="90">
        <v>0.91449999999999998</v>
      </c>
    </row>
    <row r="46" spans="1:4">
      <c r="A46" s="274" t="s">
        <v>38</v>
      </c>
      <c r="B46" s="275"/>
      <c r="C46" s="275"/>
      <c r="D46" s="276"/>
    </row>
    <row r="47" spans="1:4">
      <c r="A47" s="62" t="s">
        <v>39</v>
      </c>
      <c r="B47" s="62"/>
      <c r="C47" s="63">
        <v>39</v>
      </c>
      <c r="D47" s="91">
        <v>158288</v>
      </c>
    </row>
    <row r="48" spans="1:4">
      <c r="A48" s="277" t="s">
        <v>8</v>
      </c>
      <c r="B48" s="62" t="s">
        <v>40</v>
      </c>
      <c r="C48" s="63">
        <v>40</v>
      </c>
      <c r="D48" s="92">
        <v>296</v>
      </c>
    </row>
    <row r="49" spans="1:4" ht="29.25">
      <c r="A49" s="278"/>
      <c r="B49" s="73" t="s">
        <v>41</v>
      </c>
      <c r="C49" s="63">
        <v>41</v>
      </c>
      <c r="D49" s="93">
        <v>106057</v>
      </c>
    </row>
    <row r="50" spans="1:4" ht="29.25">
      <c r="A50" s="278"/>
      <c r="B50" s="73" t="s">
        <v>42</v>
      </c>
      <c r="C50" s="63">
        <v>42</v>
      </c>
      <c r="D50" s="93">
        <v>88</v>
      </c>
    </row>
    <row r="51" spans="1:4" ht="29.25">
      <c r="A51" s="278"/>
      <c r="B51" s="73" t="s">
        <v>43</v>
      </c>
      <c r="C51" s="63">
        <v>43</v>
      </c>
      <c r="D51" s="93">
        <v>363</v>
      </c>
    </row>
    <row r="52" spans="1:4" ht="29.25">
      <c r="A52" s="278"/>
      <c r="B52" s="73" t="s">
        <v>44</v>
      </c>
      <c r="C52" s="63">
        <v>44</v>
      </c>
      <c r="D52" s="93">
        <v>4379</v>
      </c>
    </row>
    <row r="53" spans="1:4">
      <c r="A53" s="278"/>
      <c r="B53" s="62" t="s">
        <v>45</v>
      </c>
      <c r="C53" s="63">
        <v>45</v>
      </c>
      <c r="D53" s="92">
        <v>3763</v>
      </c>
    </row>
    <row r="54" spans="1:4">
      <c r="A54" s="278"/>
      <c r="B54" s="62" t="s">
        <v>46</v>
      </c>
      <c r="C54" s="63">
        <v>46</v>
      </c>
      <c r="D54" s="92">
        <v>4030</v>
      </c>
    </row>
    <row r="55" spans="1:4">
      <c r="A55" s="278"/>
      <c r="B55" s="62" t="s">
        <v>47</v>
      </c>
      <c r="C55" s="63">
        <v>47</v>
      </c>
      <c r="D55" s="92">
        <v>457</v>
      </c>
    </row>
    <row r="56" spans="1:4">
      <c r="A56" s="278"/>
      <c r="B56" s="62" t="s">
        <v>48</v>
      </c>
      <c r="C56" s="63">
        <v>48</v>
      </c>
      <c r="D56" s="92">
        <v>21520</v>
      </c>
    </row>
    <row r="57" spans="1:4">
      <c r="A57" s="278"/>
      <c r="B57" s="62" t="s">
        <v>49</v>
      </c>
      <c r="C57" s="63">
        <v>49</v>
      </c>
      <c r="D57" s="92">
        <v>1023</v>
      </c>
    </row>
    <row r="58" spans="1:4">
      <c r="A58" s="278"/>
      <c r="B58" s="62" t="s">
        <v>50</v>
      </c>
      <c r="C58" s="63">
        <v>50</v>
      </c>
      <c r="D58" s="92">
        <v>2596</v>
      </c>
    </row>
    <row r="59" spans="1:4">
      <c r="A59" s="278"/>
      <c r="B59" s="62" t="s">
        <v>51</v>
      </c>
      <c r="C59" s="63">
        <v>51</v>
      </c>
      <c r="D59" s="92">
        <v>709</v>
      </c>
    </row>
    <row r="60" spans="1:4">
      <c r="A60" s="279"/>
      <c r="B60" s="62" t="s">
        <v>52</v>
      </c>
      <c r="C60" s="63">
        <v>52</v>
      </c>
      <c r="D60" s="92">
        <v>3506</v>
      </c>
    </row>
    <row r="61" spans="1:4">
      <c r="A61" s="62" t="s">
        <v>53</v>
      </c>
      <c r="B61" s="62"/>
      <c r="C61" s="63">
        <v>53</v>
      </c>
      <c r="D61" s="92">
        <v>2341</v>
      </c>
    </row>
    <row r="62" spans="1:4">
      <c r="A62" s="62" t="s">
        <v>54</v>
      </c>
      <c r="B62" s="62"/>
      <c r="C62" s="63">
        <v>54</v>
      </c>
      <c r="D62" s="92">
        <v>8559</v>
      </c>
    </row>
    <row r="63" spans="1:4">
      <c r="A63" s="62" t="s">
        <v>55</v>
      </c>
      <c r="B63" s="62"/>
      <c r="C63" s="63">
        <v>55</v>
      </c>
      <c r="D63" s="92">
        <v>1565</v>
      </c>
    </row>
    <row r="64" spans="1:4">
      <c r="A64" s="264" t="s">
        <v>56</v>
      </c>
      <c r="B64" s="75" t="s">
        <v>29</v>
      </c>
      <c r="C64" s="63">
        <v>56</v>
      </c>
      <c r="D64" s="91">
        <f>D65+D66</f>
        <v>19067</v>
      </c>
    </row>
    <row r="65" spans="1:4">
      <c r="A65" s="271"/>
      <c r="B65" s="62" t="s">
        <v>9</v>
      </c>
      <c r="C65" s="63">
        <v>57</v>
      </c>
      <c r="D65" s="92">
        <v>9369</v>
      </c>
    </row>
    <row r="66" spans="1:4">
      <c r="A66" s="265"/>
      <c r="B66" s="62" t="s">
        <v>10</v>
      </c>
      <c r="C66" s="63">
        <v>58</v>
      </c>
      <c r="D66" s="92">
        <v>9698</v>
      </c>
    </row>
    <row r="67" spans="1:4" ht="29.25">
      <c r="A67" s="249" t="s">
        <v>57</v>
      </c>
      <c r="B67" s="94" t="s">
        <v>41</v>
      </c>
      <c r="C67" s="87">
        <v>59</v>
      </c>
      <c r="D67" s="93">
        <v>9247</v>
      </c>
    </row>
    <row r="68" spans="1:4" ht="42.75">
      <c r="A68" s="250"/>
      <c r="B68" s="70" t="s">
        <v>58</v>
      </c>
      <c r="C68" s="87">
        <v>60</v>
      </c>
      <c r="D68" s="93">
        <v>1578</v>
      </c>
    </row>
    <row r="69" spans="1:4" ht="29.25">
      <c r="A69" s="250"/>
      <c r="B69" s="73" t="s">
        <v>59</v>
      </c>
      <c r="C69" s="87">
        <v>61</v>
      </c>
      <c r="D69" s="93">
        <v>571</v>
      </c>
    </row>
    <row r="70" spans="1:4" ht="42.75">
      <c r="A70" s="251"/>
      <c r="B70" s="70" t="s">
        <v>60</v>
      </c>
      <c r="C70" s="87">
        <v>62</v>
      </c>
      <c r="D70" s="93">
        <v>115</v>
      </c>
    </row>
    <row r="71" spans="1:4" ht="19.5" customHeight="1">
      <c r="A71" s="95" t="s">
        <v>61</v>
      </c>
      <c r="B71" s="96"/>
      <c r="C71" s="63">
        <v>63</v>
      </c>
      <c r="D71" s="97">
        <v>1</v>
      </c>
    </row>
    <row r="72" spans="1:4" s="64" customFormat="1">
      <c r="A72" s="268" t="s">
        <v>62</v>
      </c>
      <c r="B72" s="269"/>
      <c r="C72" s="269"/>
      <c r="D72" s="270"/>
    </row>
    <row r="73" spans="1:4" s="64" customFormat="1" ht="28.5">
      <c r="A73" s="264" t="s">
        <v>63</v>
      </c>
      <c r="B73" s="70" t="s">
        <v>64</v>
      </c>
      <c r="C73" s="71">
        <v>64</v>
      </c>
      <c r="D73" s="72">
        <v>7982</v>
      </c>
    </row>
    <row r="74" spans="1:4" s="64" customFormat="1" ht="29.25">
      <c r="A74" s="271"/>
      <c r="B74" s="73" t="s">
        <v>65</v>
      </c>
      <c r="C74" s="71">
        <v>65</v>
      </c>
      <c r="D74" s="74">
        <v>60</v>
      </c>
    </row>
    <row r="75" spans="1:4" s="64" customFormat="1">
      <c r="A75" s="265"/>
      <c r="B75" s="75" t="s">
        <v>12</v>
      </c>
      <c r="C75" s="65">
        <v>66</v>
      </c>
      <c r="D75" s="76">
        <f>D73+D74</f>
        <v>8042</v>
      </c>
    </row>
    <row r="76" spans="1:4" s="64" customFormat="1" ht="29.25">
      <c r="A76" s="253" t="s">
        <v>66</v>
      </c>
      <c r="B76" s="73" t="s">
        <v>67</v>
      </c>
      <c r="C76" s="71">
        <v>67</v>
      </c>
      <c r="D76" s="74">
        <v>0</v>
      </c>
    </row>
    <row r="77" spans="1:4" s="64" customFormat="1" ht="29.25">
      <c r="A77" s="254"/>
      <c r="B77" s="73" t="s">
        <v>68</v>
      </c>
      <c r="C77" s="71">
        <v>68</v>
      </c>
      <c r="D77" s="74">
        <v>5955</v>
      </c>
    </row>
    <row r="78" spans="1:4" s="64" customFormat="1" ht="28.5">
      <c r="A78" s="254"/>
      <c r="B78" s="70" t="s">
        <v>69</v>
      </c>
      <c r="C78" s="71">
        <v>69</v>
      </c>
      <c r="D78" s="74">
        <v>61</v>
      </c>
    </row>
    <row r="79" spans="1:4" s="64" customFormat="1">
      <c r="A79" s="255"/>
      <c r="B79" s="77" t="s">
        <v>29</v>
      </c>
      <c r="C79" s="65">
        <v>70</v>
      </c>
      <c r="D79" s="76">
        <f>D76+D77+D78</f>
        <v>6016</v>
      </c>
    </row>
    <row r="80" spans="1:4" s="64" customFormat="1">
      <c r="A80" s="256" t="s">
        <v>70</v>
      </c>
      <c r="B80" s="62" t="s">
        <v>71</v>
      </c>
      <c r="C80" s="65">
        <v>71</v>
      </c>
      <c r="D80" s="78">
        <v>2609</v>
      </c>
    </row>
    <row r="81" spans="1:4" s="64" customFormat="1">
      <c r="A81" s="257"/>
      <c r="B81" s="62" t="s">
        <v>72</v>
      </c>
      <c r="C81" s="65">
        <v>72</v>
      </c>
      <c r="D81" s="78">
        <v>1611</v>
      </c>
    </row>
    <row r="82" spans="1:4" s="64" customFormat="1">
      <c r="A82" s="257"/>
      <c r="B82" s="62" t="s">
        <v>73</v>
      </c>
      <c r="C82" s="65">
        <v>73</v>
      </c>
      <c r="D82" s="78">
        <v>14661</v>
      </c>
    </row>
    <row r="83" spans="1:4" s="64" customFormat="1">
      <c r="A83" s="257"/>
      <c r="B83" s="62" t="s">
        <v>74</v>
      </c>
      <c r="C83" s="65">
        <v>74</v>
      </c>
      <c r="D83" s="78">
        <v>461</v>
      </c>
    </row>
    <row r="84" spans="1:4" s="64" customFormat="1">
      <c r="A84" s="257"/>
      <c r="B84" s="62" t="s">
        <v>75</v>
      </c>
      <c r="C84" s="65">
        <v>75</v>
      </c>
      <c r="D84" s="68">
        <v>1295</v>
      </c>
    </row>
    <row r="85" spans="1:4" s="64" customFormat="1" ht="43.5" customHeight="1">
      <c r="A85" s="257"/>
      <c r="B85" s="79" t="s">
        <v>76</v>
      </c>
      <c r="C85" s="71">
        <v>76</v>
      </c>
      <c r="D85" s="80">
        <v>19189</v>
      </c>
    </row>
    <row r="86" spans="1:4" s="64" customFormat="1">
      <c r="A86" s="258"/>
      <c r="B86" s="75" t="s">
        <v>29</v>
      </c>
      <c r="C86" s="65">
        <v>77</v>
      </c>
      <c r="D86" s="67">
        <f>D80+D81+D82+D83+D84+D85</f>
        <v>39826</v>
      </c>
    </row>
    <row r="87" spans="1:4">
      <c r="A87" s="261" t="s">
        <v>77</v>
      </c>
      <c r="B87" s="262"/>
      <c r="C87" s="262"/>
      <c r="D87" s="263"/>
    </row>
    <row r="88" spans="1:4" s="69" customFormat="1" ht="15.75" customHeight="1">
      <c r="A88" s="247" t="s">
        <v>117</v>
      </c>
      <c r="B88" s="248"/>
      <c r="C88" s="65">
        <v>78</v>
      </c>
      <c r="D88" s="66"/>
    </row>
    <row r="89" spans="1:4" s="69" customFormat="1">
      <c r="A89" s="256" t="s">
        <v>8</v>
      </c>
      <c r="B89" s="62" t="s">
        <v>12</v>
      </c>
      <c r="C89" s="65">
        <v>79</v>
      </c>
      <c r="D89" s="67">
        <f>D90+D91+D92</f>
        <v>15843</v>
      </c>
    </row>
    <row r="90" spans="1:4" s="69" customFormat="1">
      <c r="A90" s="257"/>
      <c r="B90" s="62" t="s">
        <v>79</v>
      </c>
      <c r="C90" s="65">
        <v>80</v>
      </c>
      <c r="D90" s="68">
        <v>0</v>
      </c>
    </row>
    <row r="91" spans="1:4" s="69" customFormat="1">
      <c r="A91" s="257"/>
      <c r="B91" s="62" t="s">
        <v>80</v>
      </c>
      <c r="C91" s="65">
        <v>81</v>
      </c>
      <c r="D91" s="68">
        <v>1806</v>
      </c>
    </row>
    <row r="92" spans="1:4" s="69" customFormat="1">
      <c r="A92" s="258"/>
      <c r="B92" s="62" t="s">
        <v>81</v>
      </c>
      <c r="C92" s="65">
        <v>82</v>
      </c>
      <c r="D92" s="68">
        <v>14037</v>
      </c>
    </row>
    <row r="93" spans="1:4" s="69" customFormat="1">
      <c r="A93" s="247" t="s">
        <v>82</v>
      </c>
      <c r="B93" s="248"/>
      <c r="C93" s="65">
        <v>83</v>
      </c>
      <c r="D93" s="67">
        <f>D94+D95+D96</f>
        <v>30961</v>
      </c>
    </row>
    <row r="94" spans="1:4" s="69" customFormat="1">
      <c r="A94" s="256" t="s">
        <v>8</v>
      </c>
      <c r="B94" s="62" t="s">
        <v>83</v>
      </c>
      <c r="C94" s="65">
        <v>84</v>
      </c>
      <c r="D94" s="68">
        <v>26292</v>
      </c>
    </row>
    <row r="95" spans="1:4" s="69" customFormat="1">
      <c r="A95" s="257"/>
      <c r="B95" s="62" t="s">
        <v>84</v>
      </c>
      <c r="C95" s="65">
        <v>85</v>
      </c>
      <c r="D95" s="68">
        <v>2597</v>
      </c>
    </row>
    <row r="96" spans="1:4" s="69" customFormat="1">
      <c r="A96" s="258"/>
      <c r="B96" s="62" t="s">
        <v>85</v>
      </c>
      <c r="C96" s="65">
        <v>86</v>
      </c>
      <c r="D96" s="68">
        <v>2072</v>
      </c>
    </row>
    <row r="97" spans="1:4">
      <c r="A97" s="62" t="s">
        <v>86</v>
      </c>
      <c r="B97" s="62"/>
      <c r="C97" s="65">
        <v>87</v>
      </c>
      <c r="D97" s="67">
        <v>453</v>
      </c>
    </row>
    <row r="98" spans="1:4">
      <c r="A98" s="259" t="s">
        <v>8</v>
      </c>
      <c r="B98" s="62" t="s">
        <v>87</v>
      </c>
      <c r="C98" s="63">
        <v>88</v>
      </c>
      <c r="D98" s="68">
        <v>54</v>
      </c>
    </row>
    <row r="99" spans="1:4">
      <c r="A99" s="259"/>
      <c r="B99" s="98" t="s">
        <v>88</v>
      </c>
      <c r="C99" s="99">
        <v>89</v>
      </c>
      <c r="D99" s="68">
        <v>399</v>
      </c>
    </row>
    <row r="100" spans="1:4">
      <c r="A100" s="100" t="s">
        <v>89</v>
      </c>
      <c r="B100" s="101"/>
      <c r="C100" s="63">
        <v>90</v>
      </c>
      <c r="D100" s="67">
        <v>9718</v>
      </c>
    </row>
    <row r="101" spans="1:4" ht="29.25" customHeight="1">
      <c r="A101" s="102"/>
      <c r="B101" s="86" t="s">
        <v>90</v>
      </c>
      <c r="C101" s="103">
        <v>91</v>
      </c>
      <c r="D101" s="104">
        <v>0</v>
      </c>
    </row>
    <row r="102" spans="1:4">
      <c r="A102" s="105"/>
      <c r="B102" s="85" t="s">
        <v>91</v>
      </c>
      <c r="C102" s="106">
        <v>92</v>
      </c>
      <c r="D102" s="68">
        <v>9718</v>
      </c>
    </row>
    <row r="103" spans="1:4">
      <c r="A103" s="107"/>
      <c r="B103" s="85" t="s">
        <v>95</v>
      </c>
      <c r="C103" s="106">
        <v>93</v>
      </c>
      <c r="D103" s="68">
        <v>71995000</v>
      </c>
    </row>
    <row r="104" spans="1:4" ht="7.5" customHeight="1">
      <c r="A104" s="110"/>
      <c r="B104" s="111"/>
      <c r="C104" s="112"/>
      <c r="D104" s="113"/>
    </row>
    <row r="105" spans="1:4">
      <c r="A105" s="246" t="s">
        <v>120</v>
      </c>
      <c r="B105" s="246"/>
      <c r="C105" s="246"/>
      <c r="D105" s="246"/>
    </row>
    <row r="106" spans="1:4">
      <c r="A106" s="246"/>
      <c r="B106" s="246"/>
      <c r="C106" s="246"/>
      <c r="D106" s="246"/>
    </row>
    <row r="107" spans="1:4" ht="43.5" customHeight="1">
      <c r="A107" s="246"/>
      <c r="B107" s="246"/>
      <c r="C107" s="246"/>
      <c r="D107" s="246"/>
    </row>
    <row r="108" spans="1:4" ht="7.5" customHeight="1">
      <c r="A108" s="114"/>
      <c r="B108" s="114"/>
      <c r="C108" s="114"/>
      <c r="D108" s="114"/>
    </row>
    <row r="109" spans="1:4">
      <c r="A109" s="260" t="s">
        <v>104</v>
      </c>
      <c r="B109" s="260"/>
      <c r="C109" s="260"/>
      <c r="D109" s="260"/>
    </row>
    <row r="110" spans="1:4">
      <c r="A110" s="245" t="s">
        <v>102</v>
      </c>
      <c r="B110" s="245"/>
      <c r="C110" s="245"/>
      <c r="D110" s="245"/>
    </row>
    <row r="111" spans="1:4">
      <c r="A111" s="252" t="s">
        <v>101</v>
      </c>
      <c r="B111" s="252"/>
      <c r="C111" s="252"/>
      <c r="D111" s="252"/>
    </row>
    <row r="112" spans="1:4" ht="6" customHeight="1">
      <c r="A112" s="121"/>
      <c r="B112" s="121"/>
      <c r="C112" s="121"/>
      <c r="D112" s="121"/>
    </row>
    <row r="113" spans="1:4">
      <c r="A113" s="252" t="s">
        <v>119</v>
      </c>
      <c r="B113" s="252"/>
      <c r="C113" s="252"/>
      <c r="D113" s="252"/>
    </row>
  </sheetData>
  <mergeCells count="40">
    <mergeCell ref="A6:B6"/>
    <mergeCell ref="B1:D1"/>
    <mergeCell ref="A2:D2"/>
    <mergeCell ref="A3:D3"/>
    <mergeCell ref="B4:D4"/>
    <mergeCell ref="A5:B5"/>
    <mergeCell ref="A38:A39"/>
    <mergeCell ref="A7:D7"/>
    <mergeCell ref="A9:A10"/>
    <mergeCell ref="A11:A13"/>
    <mergeCell ref="A14:A16"/>
    <mergeCell ref="A17:A19"/>
    <mergeCell ref="A20:A22"/>
    <mergeCell ref="A23:A25"/>
    <mergeCell ref="A26:A28"/>
    <mergeCell ref="A29:A31"/>
    <mergeCell ref="A32:A35"/>
    <mergeCell ref="A36:A37"/>
    <mergeCell ref="A87:D87"/>
    <mergeCell ref="A40:B40"/>
    <mergeCell ref="A41:A42"/>
    <mergeCell ref="A43:A44"/>
    <mergeCell ref="A46:D46"/>
    <mergeCell ref="A48:A60"/>
    <mergeCell ref="A64:A66"/>
    <mergeCell ref="A67:A70"/>
    <mergeCell ref="A72:D72"/>
    <mergeCell ref="A73:A75"/>
    <mergeCell ref="A76:A79"/>
    <mergeCell ref="A80:A86"/>
    <mergeCell ref="A109:D109"/>
    <mergeCell ref="A110:D110"/>
    <mergeCell ref="A111:D111"/>
    <mergeCell ref="A113:D113"/>
    <mergeCell ref="A88:B88"/>
    <mergeCell ref="A89:A92"/>
    <mergeCell ref="A93:B93"/>
    <mergeCell ref="A94:A96"/>
    <mergeCell ref="A98:A99"/>
    <mergeCell ref="A105:D10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1"/>
  <sheetViews>
    <sheetView topLeftCell="A7" workbookViewId="0">
      <selection activeCell="L33" sqref="L33"/>
    </sheetView>
  </sheetViews>
  <sheetFormatPr defaultRowHeight="15"/>
  <cols>
    <col min="1" max="1" width="31.7109375" customWidth="1"/>
    <col min="2" max="2" width="36.42578125" bestFit="1" customWidth="1"/>
    <col min="4" max="4" width="11.28515625" bestFit="1" customWidth="1"/>
  </cols>
  <sheetData>
    <row r="1" spans="1:4" ht="42.75">
      <c r="A1" s="51" t="s">
        <v>0</v>
      </c>
      <c r="B1" s="239" t="s">
        <v>111</v>
      </c>
      <c r="C1" s="239"/>
      <c r="D1" s="239"/>
    </row>
    <row r="2" spans="1:4">
      <c r="A2" s="240" t="s">
        <v>1</v>
      </c>
      <c r="B2" s="240"/>
      <c r="C2" s="240"/>
      <c r="D2" s="240"/>
    </row>
    <row r="3" spans="1:4" ht="33.75" customHeight="1">
      <c r="A3" s="282" t="s">
        <v>113</v>
      </c>
      <c r="B3" s="282"/>
      <c r="C3" s="282"/>
      <c r="D3" s="282"/>
    </row>
    <row r="4" spans="1:4" ht="18.75" customHeight="1">
      <c r="A4" s="127"/>
      <c r="B4" s="286" t="s">
        <v>121</v>
      </c>
      <c r="C4" s="286"/>
      <c r="D4" s="286"/>
    </row>
    <row r="5" spans="1:4" ht="51">
      <c r="A5" s="283" t="s">
        <v>2</v>
      </c>
      <c r="B5" s="283"/>
      <c r="C5" s="128" t="s">
        <v>3</v>
      </c>
      <c r="D5" s="108" t="s">
        <v>100</v>
      </c>
    </row>
    <row r="6" spans="1:4">
      <c r="A6" s="284" t="s">
        <v>4</v>
      </c>
      <c r="B6" s="284"/>
      <c r="C6" s="59" t="s">
        <v>5</v>
      </c>
      <c r="D6" s="109"/>
    </row>
    <row r="7" spans="1:4">
      <c r="A7" s="287" t="s">
        <v>6</v>
      </c>
      <c r="B7" s="287"/>
      <c r="C7" s="287"/>
      <c r="D7" s="287"/>
    </row>
    <row r="8" spans="1:4">
      <c r="A8" s="62" t="s">
        <v>7</v>
      </c>
      <c r="B8" s="75" t="s">
        <v>12</v>
      </c>
      <c r="C8" s="63">
        <v>1</v>
      </c>
      <c r="D8" s="67">
        <v>3072129</v>
      </c>
    </row>
    <row r="9" spans="1:4">
      <c r="A9" s="259" t="s">
        <v>8</v>
      </c>
      <c r="B9" s="62" t="s">
        <v>9</v>
      </c>
      <c r="C9" s="63">
        <v>2</v>
      </c>
      <c r="D9" s="68">
        <v>1521625</v>
      </c>
    </row>
    <row r="10" spans="1:4">
      <c r="A10" s="259"/>
      <c r="B10" s="62" t="s">
        <v>10</v>
      </c>
      <c r="C10" s="63">
        <v>3</v>
      </c>
      <c r="D10" s="68">
        <v>1550504</v>
      </c>
    </row>
    <row r="11" spans="1:4">
      <c r="A11" s="259" t="s">
        <v>11</v>
      </c>
      <c r="B11" s="75" t="s">
        <v>12</v>
      </c>
      <c r="C11" s="63">
        <v>4</v>
      </c>
      <c r="D11" s="67">
        <v>2007259</v>
      </c>
    </row>
    <row r="12" spans="1:4">
      <c r="A12" s="259"/>
      <c r="B12" s="62" t="s">
        <v>9</v>
      </c>
      <c r="C12" s="63">
        <v>5</v>
      </c>
      <c r="D12" s="68">
        <v>977736</v>
      </c>
    </row>
    <row r="13" spans="1:4">
      <c r="A13" s="259"/>
      <c r="B13" s="62" t="s">
        <v>10</v>
      </c>
      <c r="C13" s="63">
        <v>6</v>
      </c>
      <c r="D13" s="68">
        <v>1029523</v>
      </c>
    </row>
    <row r="14" spans="1:4">
      <c r="A14" s="256" t="s">
        <v>114</v>
      </c>
      <c r="B14" s="75" t="s">
        <v>12</v>
      </c>
      <c r="C14" s="63">
        <v>7</v>
      </c>
      <c r="D14" s="67">
        <v>1064870</v>
      </c>
    </row>
    <row r="15" spans="1:4" s="64" customFormat="1">
      <c r="A15" s="257"/>
      <c r="B15" s="62" t="s">
        <v>9</v>
      </c>
      <c r="C15" s="63">
        <v>8</v>
      </c>
      <c r="D15" s="68">
        <v>543890</v>
      </c>
    </row>
    <row r="16" spans="1:4" s="64" customFormat="1">
      <c r="A16" s="258"/>
      <c r="B16" s="62" t="s">
        <v>10</v>
      </c>
      <c r="C16" s="63">
        <v>9</v>
      </c>
      <c r="D16" s="68">
        <v>520980</v>
      </c>
    </row>
    <row r="17" spans="1:13">
      <c r="A17" s="256" t="s">
        <v>14</v>
      </c>
      <c r="B17" s="75" t="s">
        <v>12</v>
      </c>
      <c r="C17" s="63">
        <v>10</v>
      </c>
      <c r="D17" s="67">
        <v>18132</v>
      </c>
    </row>
    <row r="18" spans="1:13">
      <c r="A18" s="257"/>
      <c r="B18" s="62" t="s">
        <v>9</v>
      </c>
      <c r="C18" s="63">
        <v>11</v>
      </c>
      <c r="D18" s="68">
        <v>9484</v>
      </c>
      <c r="H18" t="s">
        <v>133</v>
      </c>
      <c r="I18" t="s">
        <v>134</v>
      </c>
      <c r="J18" t="s">
        <v>135</v>
      </c>
      <c r="K18" t="s">
        <v>136</v>
      </c>
    </row>
    <row r="19" spans="1:13">
      <c r="A19" s="258"/>
      <c r="B19" s="62" t="s">
        <v>10</v>
      </c>
      <c r="C19" s="63">
        <v>12</v>
      </c>
      <c r="D19" s="68">
        <v>8648</v>
      </c>
      <c r="H19" s="139">
        <v>3067612</v>
      </c>
      <c r="I19">
        <v>6493</v>
      </c>
      <c r="J19">
        <v>2001</v>
      </c>
      <c r="K19">
        <v>24</v>
      </c>
      <c r="L19" s="144">
        <f>H19+I19-J19+K19</f>
        <v>3072128</v>
      </c>
    </row>
    <row r="20" spans="1:13">
      <c r="A20" s="272" t="s">
        <v>15</v>
      </c>
      <c r="B20" s="81" t="s">
        <v>12</v>
      </c>
      <c r="C20" s="82">
        <v>13</v>
      </c>
      <c r="D20" s="67">
        <v>4343</v>
      </c>
    </row>
    <row r="21" spans="1:13">
      <c r="A21" s="285"/>
      <c r="B21" s="83" t="s">
        <v>16</v>
      </c>
      <c r="C21" s="82">
        <v>14</v>
      </c>
      <c r="D21" s="68">
        <v>3722</v>
      </c>
    </row>
    <row r="22" spans="1:13">
      <c r="A22" s="273"/>
      <c r="B22" s="83" t="s">
        <v>17</v>
      </c>
      <c r="C22" s="82">
        <v>15</v>
      </c>
      <c r="D22" s="68">
        <v>621</v>
      </c>
    </row>
    <row r="23" spans="1:13">
      <c r="A23" s="256" t="s">
        <v>18</v>
      </c>
      <c r="B23" s="75" t="s">
        <v>12</v>
      </c>
      <c r="C23" s="63">
        <v>16</v>
      </c>
      <c r="D23" s="67">
        <v>1011</v>
      </c>
      <c r="I23" s="140">
        <v>11639</v>
      </c>
      <c r="J23" s="145">
        <v>18132</v>
      </c>
      <c r="K23">
        <f>J23-I23</f>
        <v>6493</v>
      </c>
    </row>
    <row r="24" spans="1:13">
      <c r="A24" s="257"/>
      <c r="B24" s="62" t="s">
        <v>19</v>
      </c>
      <c r="C24" s="63">
        <v>17</v>
      </c>
      <c r="D24" s="68">
        <v>326</v>
      </c>
    </row>
    <row r="25" spans="1:13">
      <c r="A25" s="258"/>
      <c r="B25" s="62" t="s">
        <v>20</v>
      </c>
      <c r="C25" s="63">
        <v>18</v>
      </c>
      <c r="D25" s="68">
        <v>685</v>
      </c>
    </row>
    <row r="26" spans="1:13">
      <c r="A26" s="256" t="s">
        <v>21</v>
      </c>
      <c r="B26" s="75" t="s">
        <v>12</v>
      </c>
      <c r="C26" s="63">
        <v>19</v>
      </c>
      <c r="D26" s="67">
        <v>349</v>
      </c>
    </row>
    <row r="27" spans="1:13">
      <c r="A27" s="257"/>
      <c r="B27" s="62" t="s">
        <v>22</v>
      </c>
      <c r="C27" s="63">
        <v>20</v>
      </c>
      <c r="D27" s="68">
        <v>345</v>
      </c>
      <c r="I27" s="141">
        <v>2823</v>
      </c>
      <c r="J27" s="143">
        <v>4824</v>
      </c>
      <c r="K27">
        <f>J27-I27</f>
        <v>2001</v>
      </c>
    </row>
    <row r="28" spans="1:13">
      <c r="A28" s="258"/>
      <c r="B28" s="62" t="s">
        <v>23</v>
      </c>
      <c r="C28" s="63">
        <v>21</v>
      </c>
      <c r="D28" s="68">
        <v>4</v>
      </c>
    </row>
    <row r="29" spans="1:13">
      <c r="A29" s="256" t="s">
        <v>24</v>
      </c>
      <c r="B29" s="75" t="s">
        <v>12</v>
      </c>
      <c r="C29" s="63">
        <v>22</v>
      </c>
      <c r="D29" s="67">
        <v>4824</v>
      </c>
    </row>
    <row r="30" spans="1:13">
      <c r="A30" s="257"/>
      <c r="B30" s="62" t="s">
        <v>9</v>
      </c>
      <c r="C30" s="63">
        <v>23</v>
      </c>
      <c r="D30" s="68">
        <v>2865</v>
      </c>
      <c r="K30" s="146">
        <v>75</v>
      </c>
      <c r="L30" s="142">
        <v>51</v>
      </c>
      <c r="M30">
        <f>K30-L30</f>
        <v>24</v>
      </c>
    </row>
    <row r="31" spans="1:13">
      <c r="A31" s="258"/>
      <c r="B31" s="62" t="s">
        <v>10</v>
      </c>
      <c r="C31" s="63">
        <v>24</v>
      </c>
      <c r="D31" s="68">
        <v>1959</v>
      </c>
    </row>
    <row r="32" spans="1:13">
      <c r="A32" s="264" t="s">
        <v>25</v>
      </c>
      <c r="B32" s="84" t="s">
        <v>12</v>
      </c>
      <c r="C32" s="63">
        <v>25</v>
      </c>
      <c r="D32" s="67">
        <v>139</v>
      </c>
    </row>
    <row r="33" spans="1:13">
      <c r="A33" s="271"/>
      <c r="B33" s="85" t="s">
        <v>15</v>
      </c>
      <c r="C33" s="63">
        <v>26</v>
      </c>
      <c r="D33" s="68">
        <v>39</v>
      </c>
    </row>
    <row r="34" spans="1:13">
      <c r="A34" s="271"/>
      <c r="B34" s="85" t="s">
        <v>26</v>
      </c>
      <c r="C34" s="63">
        <v>27</v>
      </c>
      <c r="D34" s="68">
        <v>24</v>
      </c>
      <c r="H34" s="161"/>
      <c r="I34" s="160"/>
      <c r="J34" s="160"/>
      <c r="K34" s="160"/>
      <c r="L34" s="160"/>
      <c r="M34" s="160"/>
    </row>
    <row r="35" spans="1:13" ht="29.25">
      <c r="A35" s="265"/>
      <c r="B35" s="86" t="s">
        <v>27</v>
      </c>
      <c r="C35" s="87">
        <v>28</v>
      </c>
      <c r="D35" s="80">
        <v>46</v>
      </c>
      <c r="H35" s="113"/>
      <c r="I35" s="161"/>
      <c r="J35" s="161"/>
      <c r="K35" s="160"/>
      <c r="L35" s="161"/>
      <c r="M35" s="160"/>
    </row>
    <row r="36" spans="1:13" ht="17.25" customHeight="1">
      <c r="A36" s="280" t="s">
        <v>28</v>
      </c>
      <c r="B36" s="75" t="s">
        <v>29</v>
      </c>
      <c r="C36" s="63">
        <v>29</v>
      </c>
      <c r="D36" s="67">
        <v>13918</v>
      </c>
      <c r="H36" s="160"/>
      <c r="I36" s="160"/>
      <c r="J36" s="160"/>
      <c r="K36" s="160"/>
      <c r="L36" s="160"/>
      <c r="M36" s="160"/>
    </row>
    <row r="37" spans="1:13" ht="17.25" customHeight="1">
      <c r="A37" s="281"/>
      <c r="B37" s="62" t="s">
        <v>30</v>
      </c>
      <c r="C37" s="63">
        <v>30</v>
      </c>
      <c r="D37" s="68">
        <v>10471</v>
      </c>
      <c r="H37" s="160"/>
      <c r="I37" s="160"/>
      <c r="J37" s="160"/>
      <c r="K37" s="160"/>
      <c r="L37" s="160"/>
      <c r="M37" s="160"/>
    </row>
    <row r="38" spans="1:13" ht="17.25" customHeight="1">
      <c r="A38" s="264" t="s">
        <v>31</v>
      </c>
      <c r="B38" s="75" t="s">
        <v>29</v>
      </c>
      <c r="C38" s="63">
        <v>31</v>
      </c>
      <c r="D38" s="67">
        <v>13986</v>
      </c>
    </row>
    <row r="39" spans="1:13">
      <c r="A39" s="265"/>
      <c r="B39" s="62" t="s">
        <v>30</v>
      </c>
      <c r="C39" s="63">
        <v>32</v>
      </c>
      <c r="D39" s="68">
        <v>10380</v>
      </c>
    </row>
    <row r="40" spans="1:13" ht="44.25" customHeight="1">
      <c r="A40" s="266" t="s">
        <v>32</v>
      </c>
      <c r="B40" s="267"/>
      <c r="C40" s="88">
        <v>33</v>
      </c>
      <c r="D40" s="89">
        <v>75</v>
      </c>
    </row>
    <row r="41" spans="1:13">
      <c r="A41" s="272" t="s">
        <v>33</v>
      </c>
      <c r="B41" s="83" t="s">
        <v>34</v>
      </c>
      <c r="C41" s="82">
        <v>34</v>
      </c>
      <c r="D41" s="68">
        <v>11143</v>
      </c>
    </row>
    <row r="42" spans="1:13">
      <c r="A42" s="273"/>
      <c r="B42" s="83" t="s">
        <v>35</v>
      </c>
      <c r="C42" s="82">
        <v>35</v>
      </c>
      <c r="D42" s="68">
        <v>22023</v>
      </c>
    </row>
    <row r="43" spans="1:13">
      <c r="A43" s="264" t="s">
        <v>36</v>
      </c>
      <c r="B43" s="62" t="s">
        <v>34</v>
      </c>
      <c r="C43" s="63">
        <v>36</v>
      </c>
      <c r="D43" s="68">
        <v>39585</v>
      </c>
    </row>
    <row r="44" spans="1:13">
      <c r="A44" s="265"/>
      <c r="B44" s="62" t="s">
        <v>35</v>
      </c>
      <c r="C44" s="63">
        <v>37</v>
      </c>
      <c r="D44" s="68">
        <v>21226</v>
      </c>
    </row>
    <row r="45" spans="1:13">
      <c r="A45" s="62" t="s">
        <v>37</v>
      </c>
      <c r="B45" s="62"/>
      <c r="C45" s="63">
        <v>38</v>
      </c>
      <c r="D45" s="90">
        <v>0.92749999999999999</v>
      </c>
      <c r="E45">
        <f>91.45-92.75</f>
        <v>-1.2999999999999972</v>
      </c>
      <c r="G45">
        <f>92.75+1.3</f>
        <v>94.05</v>
      </c>
    </row>
    <row r="46" spans="1:13">
      <c r="A46" s="274" t="s">
        <v>38</v>
      </c>
      <c r="B46" s="275"/>
      <c r="C46" s="275"/>
      <c r="D46" s="276"/>
    </row>
    <row r="47" spans="1:13">
      <c r="A47" s="62" t="s">
        <v>39</v>
      </c>
      <c r="B47" s="62"/>
      <c r="C47" s="63">
        <v>39</v>
      </c>
      <c r="D47" s="91">
        <v>159687</v>
      </c>
    </row>
    <row r="48" spans="1:13">
      <c r="A48" s="277" t="s">
        <v>8</v>
      </c>
      <c r="B48" s="62" t="s">
        <v>40</v>
      </c>
      <c r="C48" s="63">
        <v>40</v>
      </c>
      <c r="D48" s="92">
        <v>296</v>
      </c>
    </row>
    <row r="49" spans="1:4" ht="29.25">
      <c r="A49" s="278"/>
      <c r="B49" s="73" t="s">
        <v>41</v>
      </c>
      <c r="C49" s="63">
        <v>41</v>
      </c>
      <c r="D49" s="93">
        <v>107084</v>
      </c>
    </row>
    <row r="50" spans="1:4" ht="29.25">
      <c r="A50" s="278"/>
      <c r="B50" s="73" t="s">
        <v>42</v>
      </c>
      <c r="C50" s="63">
        <v>42</v>
      </c>
      <c r="D50" s="93">
        <v>88</v>
      </c>
    </row>
    <row r="51" spans="1:4" ht="29.25">
      <c r="A51" s="278"/>
      <c r="B51" s="73" t="s">
        <v>43</v>
      </c>
      <c r="C51" s="63">
        <v>43</v>
      </c>
      <c r="D51" s="93">
        <v>364</v>
      </c>
    </row>
    <row r="52" spans="1:4" ht="29.25">
      <c r="A52" s="278"/>
      <c r="B52" s="73" t="s">
        <v>44</v>
      </c>
      <c r="C52" s="63">
        <v>44</v>
      </c>
      <c r="D52" s="93">
        <v>4396</v>
      </c>
    </row>
    <row r="53" spans="1:4">
      <c r="A53" s="278"/>
      <c r="B53" s="62" t="s">
        <v>45</v>
      </c>
      <c r="C53" s="63">
        <v>45</v>
      </c>
      <c r="D53" s="92">
        <v>3794</v>
      </c>
    </row>
    <row r="54" spans="1:4">
      <c r="A54" s="278"/>
      <c r="B54" s="62" t="s">
        <v>46</v>
      </c>
      <c r="C54" s="63">
        <v>46</v>
      </c>
      <c r="D54" s="92">
        <v>4043</v>
      </c>
    </row>
    <row r="55" spans="1:4">
      <c r="A55" s="278"/>
      <c r="B55" s="62" t="s">
        <v>47</v>
      </c>
      <c r="C55" s="63">
        <v>47</v>
      </c>
      <c r="D55" s="92">
        <v>461</v>
      </c>
    </row>
    <row r="56" spans="1:4">
      <c r="A56" s="278"/>
      <c r="B56" s="62" t="s">
        <v>48</v>
      </c>
      <c r="C56" s="63">
        <v>48</v>
      </c>
      <c r="D56" s="92">
        <v>21759</v>
      </c>
    </row>
    <row r="57" spans="1:4">
      <c r="A57" s="278"/>
      <c r="B57" s="62" t="s">
        <v>49</v>
      </c>
      <c r="C57" s="63">
        <v>49</v>
      </c>
      <c r="D57" s="92">
        <v>1041</v>
      </c>
    </row>
    <row r="58" spans="1:4">
      <c r="A58" s="278"/>
      <c r="B58" s="62" t="s">
        <v>50</v>
      </c>
      <c r="C58" s="63">
        <v>50</v>
      </c>
      <c r="D58" s="92">
        <v>2610</v>
      </c>
    </row>
    <row r="59" spans="1:4">
      <c r="A59" s="278"/>
      <c r="B59" s="62" t="s">
        <v>51</v>
      </c>
      <c r="C59" s="63">
        <v>51</v>
      </c>
      <c r="D59" s="92">
        <v>715</v>
      </c>
    </row>
    <row r="60" spans="1:4">
      <c r="A60" s="279"/>
      <c r="B60" s="62" t="s">
        <v>52</v>
      </c>
      <c r="C60" s="63">
        <v>52</v>
      </c>
      <c r="D60" s="92">
        <v>3512</v>
      </c>
    </row>
    <row r="61" spans="1:4">
      <c r="A61" s="62" t="s">
        <v>53</v>
      </c>
      <c r="B61" s="62"/>
      <c r="C61" s="63">
        <v>53</v>
      </c>
      <c r="D61" s="92">
        <v>3717</v>
      </c>
    </row>
    <row r="62" spans="1:4">
      <c r="A62" s="62" t="s">
        <v>54</v>
      </c>
      <c r="B62" s="62"/>
      <c r="C62" s="63">
        <v>54</v>
      </c>
      <c r="D62" s="92">
        <v>8642</v>
      </c>
    </row>
    <row r="63" spans="1:4">
      <c r="A63" s="62" t="s">
        <v>55</v>
      </c>
      <c r="B63" s="62"/>
      <c r="C63" s="63">
        <v>55</v>
      </c>
      <c r="D63" s="92">
        <v>1565</v>
      </c>
    </row>
    <row r="64" spans="1:4">
      <c r="A64" s="264" t="s">
        <v>56</v>
      </c>
      <c r="B64" s="75" t="s">
        <v>29</v>
      </c>
      <c r="C64" s="63">
        <v>56</v>
      </c>
      <c r="D64" s="91">
        <f>D65+D66</f>
        <v>19067</v>
      </c>
    </row>
    <row r="65" spans="1:4">
      <c r="A65" s="271"/>
      <c r="B65" s="62" t="s">
        <v>9</v>
      </c>
      <c r="C65" s="63">
        <v>57</v>
      </c>
      <c r="D65" s="92">
        <v>9369</v>
      </c>
    </row>
    <row r="66" spans="1:4">
      <c r="A66" s="265"/>
      <c r="B66" s="62" t="s">
        <v>10</v>
      </c>
      <c r="C66" s="63">
        <v>58</v>
      </c>
      <c r="D66" s="92">
        <v>9698</v>
      </c>
    </row>
    <row r="67" spans="1:4" ht="29.25">
      <c r="A67" s="249" t="s">
        <v>57</v>
      </c>
      <c r="B67" s="94" t="s">
        <v>41</v>
      </c>
      <c r="C67" s="87">
        <v>59</v>
      </c>
      <c r="D67" s="93">
        <v>9263</v>
      </c>
    </row>
    <row r="68" spans="1:4" ht="42.75">
      <c r="A68" s="250"/>
      <c r="B68" s="70" t="s">
        <v>58</v>
      </c>
      <c r="C68" s="87">
        <v>60</v>
      </c>
      <c r="D68" s="93">
        <v>1578</v>
      </c>
    </row>
    <row r="69" spans="1:4" ht="29.25">
      <c r="A69" s="250"/>
      <c r="B69" s="73" t="s">
        <v>59</v>
      </c>
      <c r="C69" s="87">
        <v>61</v>
      </c>
      <c r="D69" s="93">
        <v>571</v>
      </c>
    </row>
    <row r="70" spans="1:4" ht="42.75">
      <c r="A70" s="251"/>
      <c r="B70" s="70" t="s">
        <v>60</v>
      </c>
      <c r="C70" s="87">
        <v>62</v>
      </c>
      <c r="D70" s="93">
        <v>115</v>
      </c>
    </row>
    <row r="71" spans="1:4" ht="19.5" customHeight="1">
      <c r="A71" s="95" t="s">
        <v>61</v>
      </c>
      <c r="B71" s="96"/>
      <c r="C71" s="63">
        <v>63</v>
      </c>
      <c r="D71" s="97">
        <v>1</v>
      </c>
    </row>
    <row r="72" spans="1:4" s="64" customFormat="1">
      <c r="A72" s="268" t="s">
        <v>62</v>
      </c>
      <c r="B72" s="269"/>
      <c r="C72" s="269"/>
      <c r="D72" s="270"/>
    </row>
    <row r="73" spans="1:4" s="64" customFormat="1" ht="28.5">
      <c r="A73" s="264" t="s">
        <v>63</v>
      </c>
      <c r="B73" s="70" t="s">
        <v>64</v>
      </c>
      <c r="C73" s="71">
        <v>64</v>
      </c>
      <c r="D73" s="72">
        <v>11123</v>
      </c>
    </row>
    <row r="74" spans="1:4" s="64" customFormat="1" ht="29.25">
      <c r="A74" s="271"/>
      <c r="B74" s="73" t="s">
        <v>65</v>
      </c>
      <c r="C74" s="71">
        <v>65</v>
      </c>
      <c r="D74" s="74">
        <v>98</v>
      </c>
    </row>
    <row r="75" spans="1:4" s="64" customFormat="1">
      <c r="A75" s="265"/>
      <c r="B75" s="75" t="s">
        <v>12</v>
      </c>
      <c r="C75" s="65">
        <v>66</v>
      </c>
      <c r="D75" s="76">
        <f>D73+D74</f>
        <v>11221</v>
      </c>
    </row>
    <row r="76" spans="1:4" s="64" customFormat="1" ht="29.25">
      <c r="A76" s="253" t="s">
        <v>66</v>
      </c>
      <c r="B76" s="73" t="s">
        <v>67</v>
      </c>
      <c r="C76" s="71">
        <v>67</v>
      </c>
      <c r="D76" s="74">
        <v>1</v>
      </c>
    </row>
    <row r="77" spans="1:4" s="64" customFormat="1" ht="29.25">
      <c r="A77" s="254"/>
      <c r="B77" s="73" t="s">
        <v>68</v>
      </c>
      <c r="C77" s="71">
        <v>68</v>
      </c>
      <c r="D77" s="74">
        <v>9010</v>
      </c>
    </row>
    <row r="78" spans="1:4" s="64" customFormat="1" ht="28.5">
      <c r="A78" s="254"/>
      <c r="B78" s="70" t="s">
        <v>69</v>
      </c>
      <c r="C78" s="71">
        <v>69</v>
      </c>
      <c r="D78" s="74">
        <v>103</v>
      </c>
    </row>
    <row r="79" spans="1:4" s="64" customFormat="1">
      <c r="A79" s="255"/>
      <c r="B79" s="77" t="s">
        <v>29</v>
      </c>
      <c r="C79" s="65">
        <v>70</v>
      </c>
      <c r="D79" s="76">
        <f>D76+D77+D78</f>
        <v>9114</v>
      </c>
    </row>
    <row r="80" spans="1:4" s="64" customFormat="1">
      <c r="A80" s="256" t="s">
        <v>70</v>
      </c>
      <c r="B80" s="62" t="s">
        <v>71</v>
      </c>
      <c r="C80" s="65">
        <v>71</v>
      </c>
      <c r="D80" s="78">
        <v>4252</v>
      </c>
    </row>
    <row r="81" spans="1:4" s="64" customFormat="1">
      <c r="A81" s="257"/>
      <c r="B81" s="62" t="s">
        <v>72</v>
      </c>
      <c r="C81" s="65">
        <v>72</v>
      </c>
      <c r="D81" s="78">
        <v>2401</v>
      </c>
    </row>
    <row r="82" spans="1:4" s="64" customFormat="1">
      <c r="A82" s="257"/>
      <c r="B82" s="62" t="s">
        <v>73</v>
      </c>
      <c r="C82" s="65">
        <v>73</v>
      </c>
      <c r="D82" s="78">
        <v>23775</v>
      </c>
    </row>
    <row r="83" spans="1:4" s="64" customFormat="1">
      <c r="A83" s="257"/>
      <c r="B83" s="62" t="s">
        <v>74</v>
      </c>
      <c r="C83" s="65">
        <v>74</v>
      </c>
      <c r="D83" s="78">
        <v>761</v>
      </c>
    </row>
    <row r="84" spans="1:4" s="64" customFormat="1">
      <c r="A84" s="257"/>
      <c r="B84" s="62" t="s">
        <v>75</v>
      </c>
      <c r="C84" s="65">
        <v>75</v>
      </c>
      <c r="D84" s="68">
        <v>2058</v>
      </c>
    </row>
    <row r="85" spans="1:4" s="64" customFormat="1" ht="43.5" customHeight="1">
      <c r="A85" s="257"/>
      <c r="B85" s="79" t="s">
        <v>76</v>
      </c>
      <c r="C85" s="71">
        <v>76</v>
      </c>
      <c r="D85" s="80">
        <v>33112</v>
      </c>
    </row>
    <row r="86" spans="1:4" s="64" customFormat="1">
      <c r="A86" s="258"/>
      <c r="B86" s="75" t="s">
        <v>29</v>
      </c>
      <c r="C86" s="65">
        <v>77</v>
      </c>
      <c r="D86" s="67">
        <f>D80+D81+D82+D83+D84+D85</f>
        <v>66359</v>
      </c>
    </row>
    <row r="87" spans="1:4">
      <c r="A87" s="261" t="s">
        <v>77</v>
      </c>
      <c r="B87" s="262"/>
      <c r="C87" s="262"/>
      <c r="D87" s="263"/>
    </row>
    <row r="88" spans="1:4" s="69" customFormat="1" ht="15.75" customHeight="1">
      <c r="A88" s="247" t="s">
        <v>117</v>
      </c>
      <c r="B88" s="248"/>
      <c r="C88" s="65">
        <v>78</v>
      </c>
      <c r="D88" s="66"/>
    </row>
    <row r="89" spans="1:4" s="69" customFormat="1">
      <c r="A89" s="256" t="s">
        <v>8</v>
      </c>
      <c r="B89" s="62" t="s">
        <v>12</v>
      </c>
      <c r="C89" s="65">
        <v>79</v>
      </c>
      <c r="D89" s="67">
        <f>D90+D91+D92</f>
        <v>23767</v>
      </c>
    </row>
    <row r="90" spans="1:4" s="69" customFormat="1">
      <c r="A90" s="257"/>
      <c r="B90" s="62" t="s">
        <v>79</v>
      </c>
      <c r="C90" s="65">
        <v>80</v>
      </c>
      <c r="D90" s="68">
        <v>0</v>
      </c>
    </row>
    <row r="91" spans="1:4" s="69" customFormat="1">
      <c r="A91" s="257"/>
      <c r="B91" s="62" t="s">
        <v>80</v>
      </c>
      <c r="C91" s="65">
        <v>81</v>
      </c>
      <c r="D91" s="68">
        <v>3012</v>
      </c>
    </row>
    <row r="92" spans="1:4" s="69" customFormat="1">
      <c r="A92" s="258"/>
      <c r="B92" s="62" t="s">
        <v>81</v>
      </c>
      <c r="C92" s="65">
        <v>82</v>
      </c>
      <c r="D92" s="68">
        <v>20755</v>
      </c>
    </row>
    <row r="93" spans="1:4" s="69" customFormat="1">
      <c r="A93" s="247" t="s">
        <v>82</v>
      </c>
      <c r="B93" s="248"/>
      <c r="C93" s="65">
        <v>83</v>
      </c>
      <c r="D93" s="67">
        <f>D94+D95+D96</f>
        <v>52635</v>
      </c>
    </row>
    <row r="94" spans="1:4" s="69" customFormat="1">
      <c r="A94" s="256" t="s">
        <v>8</v>
      </c>
      <c r="B94" s="62" t="s">
        <v>83</v>
      </c>
      <c r="C94" s="65">
        <v>84</v>
      </c>
      <c r="D94" s="68">
        <v>40056</v>
      </c>
    </row>
    <row r="95" spans="1:4" s="69" customFormat="1">
      <c r="A95" s="257"/>
      <c r="B95" s="62" t="s">
        <v>84</v>
      </c>
      <c r="C95" s="65">
        <v>85</v>
      </c>
      <c r="D95" s="68">
        <v>3753</v>
      </c>
    </row>
    <row r="96" spans="1:4" s="69" customFormat="1" ht="29.25">
      <c r="A96" s="258"/>
      <c r="B96" s="73" t="s">
        <v>138</v>
      </c>
      <c r="C96" s="71">
        <v>86</v>
      </c>
      <c r="D96" s="80">
        <v>8826</v>
      </c>
    </row>
    <row r="97" spans="1:4">
      <c r="A97" s="62" t="s">
        <v>86</v>
      </c>
      <c r="B97" s="62"/>
      <c r="C97" s="65">
        <v>87</v>
      </c>
      <c r="D97" s="67">
        <v>667</v>
      </c>
    </row>
    <row r="98" spans="1:4">
      <c r="A98" s="259" t="s">
        <v>8</v>
      </c>
      <c r="B98" s="62" t="s">
        <v>87</v>
      </c>
      <c r="C98" s="63">
        <v>88</v>
      </c>
      <c r="D98" s="68">
        <v>82</v>
      </c>
    </row>
    <row r="99" spans="1:4">
      <c r="A99" s="259"/>
      <c r="B99" s="98" t="s">
        <v>88</v>
      </c>
      <c r="C99" s="99">
        <v>89</v>
      </c>
      <c r="D99" s="68">
        <v>585</v>
      </c>
    </row>
    <row r="100" spans="1:4">
      <c r="A100" s="100" t="s">
        <v>89</v>
      </c>
      <c r="B100" s="101"/>
      <c r="C100" s="63">
        <v>90</v>
      </c>
      <c r="D100" s="67">
        <v>15414</v>
      </c>
    </row>
    <row r="101" spans="1:4" ht="29.25" customHeight="1">
      <c r="A101" s="102"/>
      <c r="B101" s="86" t="s">
        <v>90</v>
      </c>
      <c r="C101" s="103">
        <v>91</v>
      </c>
      <c r="D101" s="104">
        <v>0</v>
      </c>
    </row>
    <row r="102" spans="1:4">
      <c r="A102" s="105"/>
      <c r="B102" s="85" t="s">
        <v>91</v>
      </c>
      <c r="C102" s="106">
        <v>92</v>
      </c>
      <c r="D102" s="68">
        <v>15414</v>
      </c>
    </row>
    <row r="103" spans="1:4">
      <c r="A103" s="107"/>
      <c r="B103" s="85" t="s">
        <v>95</v>
      </c>
      <c r="C103" s="106">
        <v>93</v>
      </c>
      <c r="D103" s="68">
        <v>115113000</v>
      </c>
    </row>
    <row r="104" spans="1:4">
      <c r="A104" s="246" t="s">
        <v>139</v>
      </c>
      <c r="B104" s="246"/>
      <c r="C104" s="246"/>
      <c r="D104" s="246"/>
    </row>
    <row r="105" spans="1:4">
      <c r="A105" s="246"/>
      <c r="B105" s="246"/>
      <c r="C105" s="246"/>
      <c r="D105" s="246"/>
    </row>
    <row r="106" spans="1:4" ht="43.5" customHeight="1">
      <c r="A106" s="246"/>
      <c r="B106" s="246"/>
      <c r="C106" s="246"/>
      <c r="D106" s="246"/>
    </row>
    <row r="107" spans="1:4">
      <c r="A107" s="260" t="s">
        <v>104</v>
      </c>
      <c r="B107" s="260"/>
      <c r="C107" s="260"/>
      <c r="D107" s="260"/>
    </row>
    <row r="108" spans="1:4">
      <c r="A108" s="245" t="s">
        <v>102</v>
      </c>
      <c r="B108" s="245"/>
      <c r="C108" s="245"/>
      <c r="D108" s="245"/>
    </row>
    <row r="109" spans="1:4">
      <c r="A109" s="252" t="s">
        <v>101</v>
      </c>
      <c r="B109" s="252"/>
      <c r="C109" s="252"/>
      <c r="D109" s="252"/>
    </row>
    <row r="110" spans="1:4" ht="6" customHeight="1">
      <c r="A110" s="129"/>
      <c r="B110" s="129"/>
      <c r="C110" s="129"/>
      <c r="D110" s="129"/>
    </row>
    <row r="111" spans="1:4">
      <c r="A111" s="252" t="s">
        <v>137</v>
      </c>
      <c r="B111" s="252"/>
      <c r="C111" s="252"/>
      <c r="D111" s="252"/>
    </row>
  </sheetData>
  <mergeCells count="40">
    <mergeCell ref="A107:D107"/>
    <mergeCell ref="A108:D108"/>
    <mergeCell ref="A109:D109"/>
    <mergeCell ref="A111:D111"/>
    <mergeCell ref="A88:B88"/>
    <mergeCell ref="A89:A92"/>
    <mergeCell ref="A93:B93"/>
    <mergeCell ref="A94:A96"/>
    <mergeCell ref="A98:A99"/>
    <mergeCell ref="A104:D106"/>
    <mergeCell ref="A87:D87"/>
    <mergeCell ref="A40:B40"/>
    <mergeCell ref="A41:A42"/>
    <mergeCell ref="A43:A44"/>
    <mergeCell ref="A46:D46"/>
    <mergeCell ref="A48:A60"/>
    <mergeCell ref="A64:A66"/>
    <mergeCell ref="A67:A70"/>
    <mergeCell ref="A72:D72"/>
    <mergeCell ref="A73:A75"/>
    <mergeCell ref="A76:A79"/>
    <mergeCell ref="A80:A86"/>
    <mergeCell ref="A38:A39"/>
    <mergeCell ref="A7:D7"/>
    <mergeCell ref="A9:A10"/>
    <mergeCell ref="A11:A13"/>
    <mergeCell ref="A14:A16"/>
    <mergeCell ref="A17:A19"/>
    <mergeCell ref="A20:A22"/>
    <mergeCell ref="A23:A25"/>
    <mergeCell ref="A26:A28"/>
    <mergeCell ref="A29:A31"/>
    <mergeCell ref="A32:A35"/>
    <mergeCell ref="A36:A37"/>
    <mergeCell ref="A6:B6"/>
    <mergeCell ref="B1:D1"/>
    <mergeCell ref="A2:D2"/>
    <mergeCell ref="A3:D3"/>
    <mergeCell ref="B4:D4"/>
    <mergeCell ref="A5:B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6"/>
  <sheetViews>
    <sheetView topLeftCell="A82" workbookViewId="0">
      <selection activeCell="D92" sqref="D92"/>
    </sheetView>
  </sheetViews>
  <sheetFormatPr defaultRowHeight="15"/>
  <cols>
    <col min="1" max="1" width="31.7109375" customWidth="1"/>
    <col min="2" max="2" width="34.7109375" customWidth="1"/>
    <col min="4" max="4" width="11.28515625" bestFit="1" customWidth="1"/>
  </cols>
  <sheetData>
    <row r="1" spans="1:7" ht="60" customHeight="1">
      <c r="A1" s="51" t="s">
        <v>0</v>
      </c>
      <c r="B1" s="239" t="s">
        <v>111</v>
      </c>
      <c r="C1" s="239"/>
      <c r="D1" s="239"/>
    </row>
    <row r="2" spans="1:7">
      <c r="A2" s="240" t="s">
        <v>1</v>
      </c>
      <c r="B2" s="240"/>
      <c r="C2" s="240"/>
      <c r="D2" s="240"/>
    </row>
    <row r="3" spans="1:7" ht="40.5" customHeight="1">
      <c r="A3" s="282" t="s">
        <v>113</v>
      </c>
      <c r="B3" s="282"/>
      <c r="C3" s="282"/>
      <c r="D3" s="282"/>
    </row>
    <row r="4" spans="1:7">
      <c r="A4" s="147"/>
      <c r="B4" s="286" t="s">
        <v>140</v>
      </c>
      <c r="C4" s="286"/>
      <c r="D4" s="286"/>
    </row>
    <row r="5" spans="1:7" ht="51">
      <c r="A5" s="283" t="s">
        <v>2</v>
      </c>
      <c r="B5" s="283"/>
      <c r="C5" s="148" t="s">
        <v>3</v>
      </c>
      <c r="D5" s="108" t="s">
        <v>100</v>
      </c>
    </row>
    <row r="6" spans="1:7">
      <c r="A6" s="284" t="s">
        <v>4</v>
      </c>
      <c r="B6" s="284"/>
      <c r="C6" s="59" t="s">
        <v>5</v>
      </c>
      <c r="D6" s="109"/>
    </row>
    <row r="7" spans="1:7">
      <c r="A7" s="287" t="s">
        <v>6</v>
      </c>
      <c r="B7" s="287"/>
      <c r="C7" s="287"/>
      <c r="D7" s="287"/>
    </row>
    <row r="8" spans="1:7">
      <c r="A8" s="62" t="s">
        <v>7</v>
      </c>
      <c r="B8" s="75" t="s">
        <v>12</v>
      </c>
      <c r="C8" s="63">
        <v>1</v>
      </c>
      <c r="D8" s="67">
        <f>+D9+D10</f>
        <v>3075655</v>
      </c>
    </row>
    <row r="9" spans="1:7">
      <c r="A9" s="259" t="s">
        <v>8</v>
      </c>
      <c r="B9" s="62" t="s">
        <v>9</v>
      </c>
      <c r="C9" s="63">
        <v>2</v>
      </c>
      <c r="D9" s="68">
        <v>1523372</v>
      </c>
    </row>
    <row r="10" spans="1:7">
      <c r="A10" s="259"/>
      <c r="B10" s="62" t="s">
        <v>10</v>
      </c>
      <c r="C10" s="63">
        <v>3</v>
      </c>
      <c r="D10" s="68">
        <v>1552283</v>
      </c>
    </row>
    <row r="11" spans="1:7">
      <c r="A11" s="259" t="s">
        <v>11</v>
      </c>
      <c r="B11" s="75" t="s">
        <v>12</v>
      </c>
      <c r="C11" s="63">
        <v>4</v>
      </c>
      <c r="D11" s="67">
        <f>+D12+D13</f>
        <v>2017841</v>
      </c>
    </row>
    <row r="12" spans="1:7">
      <c r="A12" s="259"/>
      <c r="B12" s="62" t="s">
        <v>9</v>
      </c>
      <c r="C12" s="63">
        <v>5</v>
      </c>
      <c r="D12" s="68">
        <v>982890</v>
      </c>
    </row>
    <row r="13" spans="1:7">
      <c r="A13" s="259"/>
      <c r="B13" s="62" t="s">
        <v>10</v>
      </c>
      <c r="C13" s="63">
        <v>6</v>
      </c>
      <c r="D13" s="68">
        <v>1034951</v>
      </c>
    </row>
    <row r="14" spans="1:7">
      <c r="A14" s="256" t="s">
        <v>114</v>
      </c>
      <c r="B14" s="75" t="s">
        <v>12</v>
      </c>
      <c r="C14" s="63">
        <v>7</v>
      </c>
      <c r="D14" s="67">
        <f>+D15+D16</f>
        <v>1057814</v>
      </c>
      <c r="G14">
        <f>100795+957019</f>
        <v>1057814</v>
      </c>
    </row>
    <row r="15" spans="1:7" s="64" customFormat="1">
      <c r="A15" s="257"/>
      <c r="B15" s="62" t="s">
        <v>9</v>
      </c>
      <c r="C15" s="63">
        <v>8</v>
      </c>
      <c r="D15" s="68">
        <f>51306+489176</f>
        <v>540482</v>
      </c>
    </row>
    <row r="16" spans="1:7" s="64" customFormat="1">
      <c r="A16" s="258"/>
      <c r="B16" s="62" t="s">
        <v>10</v>
      </c>
      <c r="C16" s="63">
        <v>9</v>
      </c>
      <c r="D16" s="68">
        <f>49490+467842</f>
        <v>517332</v>
      </c>
    </row>
    <row r="17" spans="1:13">
      <c r="A17" s="256" t="s">
        <v>14</v>
      </c>
      <c r="B17" s="75" t="s">
        <v>12</v>
      </c>
      <c r="C17" s="63">
        <v>10</v>
      </c>
      <c r="D17" s="67">
        <f>+D18+D19</f>
        <v>21372</v>
      </c>
      <c r="L17">
        <v>3075655</v>
      </c>
    </row>
    <row r="18" spans="1:13">
      <c r="A18" s="257"/>
      <c r="B18" s="62" t="s">
        <v>9</v>
      </c>
      <c r="C18" s="63">
        <v>11</v>
      </c>
      <c r="D18" s="68">
        <v>11119</v>
      </c>
      <c r="H18" t="s">
        <v>133</v>
      </c>
      <c r="I18" t="s">
        <v>134</v>
      </c>
      <c r="J18" t="s">
        <v>135</v>
      </c>
      <c r="K18" t="s">
        <v>136</v>
      </c>
    </row>
    <row r="19" spans="1:13">
      <c r="A19" s="258"/>
      <c r="B19" s="62" t="s">
        <v>10</v>
      </c>
      <c r="C19" s="63">
        <v>12</v>
      </c>
      <c r="D19" s="68">
        <v>10253</v>
      </c>
      <c r="H19" s="139">
        <v>3072129</v>
      </c>
      <c r="I19">
        <f>+K23</f>
        <v>3240</v>
      </c>
      <c r="J19">
        <f>+K27</f>
        <v>418</v>
      </c>
      <c r="K19">
        <f>+M30</f>
        <v>24</v>
      </c>
      <c r="L19" s="144">
        <f>+H19+I19-J19+K19</f>
        <v>3074975</v>
      </c>
    </row>
    <row r="20" spans="1:13">
      <c r="A20" s="288" t="s">
        <v>15</v>
      </c>
      <c r="B20" s="162" t="s">
        <v>12</v>
      </c>
      <c r="C20" s="163">
        <v>13</v>
      </c>
      <c r="D20" s="164">
        <v>5828</v>
      </c>
      <c r="L20">
        <v>1476</v>
      </c>
    </row>
    <row r="21" spans="1:13">
      <c r="A21" s="289"/>
      <c r="B21" s="17" t="s">
        <v>16</v>
      </c>
      <c r="C21" s="163">
        <v>14</v>
      </c>
      <c r="D21" s="153">
        <v>4995</v>
      </c>
      <c r="L21">
        <f>+L17-L19</f>
        <v>680</v>
      </c>
    </row>
    <row r="22" spans="1:13">
      <c r="A22" s="290"/>
      <c r="B22" s="17" t="s">
        <v>17</v>
      </c>
      <c r="C22" s="163">
        <v>15</v>
      </c>
      <c r="D22" s="153">
        <v>813</v>
      </c>
    </row>
    <row r="23" spans="1:13">
      <c r="A23" s="256" t="s">
        <v>18</v>
      </c>
      <c r="B23" s="75" t="s">
        <v>12</v>
      </c>
      <c r="C23" s="63">
        <v>16</v>
      </c>
      <c r="D23" s="67">
        <f>+D24+D25</f>
        <v>1415</v>
      </c>
      <c r="I23" s="140">
        <v>18132</v>
      </c>
      <c r="J23" s="145">
        <v>21372</v>
      </c>
      <c r="K23">
        <f>J23-I23</f>
        <v>3240</v>
      </c>
    </row>
    <row r="24" spans="1:13">
      <c r="A24" s="257"/>
      <c r="B24" s="62" t="s">
        <v>19</v>
      </c>
      <c r="C24" s="63">
        <v>17</v>
      </c>
      <c r="D24" s="68">
        <v>457</v>
      </c>
    </row>
    <row r="25" spans="1:13">
      <c r="A25" s="258"/>
      <c r="B25" s="62" t="s">
        <v>20</v>
      </c>
      <c r="C25" s="63">
        <v>18</v>
      </c>
      <c r="D25" s="68">
        <v>958</v>
      </c>
    </row>
    <row r="26" spans="1:13">
      <c r="A26" s="256" t="s">
        <v>21</v>
      </c>
      <c r="B26" s="75" t="s">
        <v>12</v>
      </c>
      <c r="C26" s="63">
        <v>19</v>
      </c>
      <c r="D26" s="67">
        <f>+D27+D28</f>
        <v>404</v>
      </c>
    </row>
    <row r="27" spans="1:13">
      <c r="A27" s="257"/>
      <c r="B27" s="62" t="s">
        <v>22</v>
      </c>
      <c r="C27" s="63">
        <v>20</v>
      </c>
      <c r="D27" s="68">
        <v>400</v>
      </c>
      <c r="I27" s="141">
        <v>4824</v>
      </c>
      <c r="J27" s="143">
        <v>5242</v>
      </c>
      <c r="K27">
        <f>J27-I27</f>
        <v>418</v>
      </c>
    </row>
    <row r="28" spans="1:13">
      <c r="A28" s="258"/>
      <c r="B28" s="62" t="s">
        <v>23</v>
      </c>
      <c r="C28" s="63">
        <v>21</v>
      </c>
      <c r="D28" s="68">
        <v>4</v>
      </c>
    </row>
    <row r="29" spans="1:13">
      <c r="A29" s="256" t="s">
        <v>24</v>
      </c>
      <c r="B29" s="75" t="s">
        <v>12</v>
      </c>
      <c r="C29" s="63">
        <v>22</v>
      </c>
      <c r="D29" s="67">
        <f>+D30+D31</f>
        <v>5242</v>
      </c>
    </row>
    <row r="30" spans="1:13">
      <c r="A30" s="257"/>
      <c r="B30" s="62" t="s">
        <v>9</v>
      </c>
      <c r="C30" s="63">
        <v>23</v>
      </c>
      <c r="D30" s="68">
        <v>3118</v>
      </c>
      <c r="K30" s="146">
        <v>99</v>
      </c>
      <c r="L30" s="142">
        <v>75</v>
      </c>
      <c r="M30">
        <f>K30-L30</f>
        <v>24</v>
      </c>
    </row>
    <row r="31" spans="1:13">
      <c r="A31" s="258"/>
      <c r="B31" s="62" t="s">
        <v>10</v>
      </c>
      <c r="C31" s="63">
        <v>24</v>
      </c>
      <c r="D31" s="68">
        <v>2124</v>
      </c>
    </row>
    <row r="32" spans="1:13">
      <c r="A32" s="264" t="s">
        <v>25</v>
      </c>
      <c r="B32" s="84" t="s">
        <v>12</v>
      </c>
      <c r="C32" s="63">
        <v>25</v>
      </c>
      <c r="D32" s="67">
        <v>227</v>
      </c>
    </row>
    <row r="33" spans="1:10">
      <c r="A33" s="271"/>
      <c r="B33" s="85" t="s">
        <v>15</v>
      </c>
      <c r="C33" s="63">
        <v>26</v>
      </c>
      <c r="D33" s="68">
        <v>65</v>
      </c>
    </row>
    <row r="34" spans="1:10">
      <c r="A34" s="271"/>
      <c r="B34" s="85" t="s">
        <v>26</v>
      </c>
      <c r="C34" s="63">
        <v>27</v>
      </c>
      <c r="D34" s="68">
        <v>40</v>
      </c>
      <c r="J34">
        <v>1477</v>
      </c>
    </row>
    <row r="35" spans="1:10" ht="29.25">
      <c r="A35" s="265"/>
      <c r="B35" s="86" t="s">
        <v>27</v>
      </c>
      <c r="C35" s="87">
        <v>28</v>
      </c>
      <c r="D35" s="80">
        <v>77</v>
      </c>
    </row>
    <row r="36" spans="1:10">
      <c r="A36" s="280" t="s">
        <v>28</v>
      </c>
      <c r="B36" s="75" t="s">
        <v>29</v>
      </c>
      <c r="C36" s="63">
        <v>29</v>
      </c>
      <c r="D36" s="67">
        <v>20133</v>
      </c>
    </row>
    <row r="37" spans="1:10">
      <c r="A37" s="281"/>
      <c r="B37" s="62" t="s">
        <v>30</v>
      </c>
      <c r="C37" s="63">
        <v>30</v>
      </c>
      <c r="D37" s="68">
        <v>15185</v>
      </c>
    </row>
    <row r="38" spans="1:10">
      <c r="A38" s="264" t="s">
        <v>31</v>
      </c>
      <c r="B38" s="75" t="s">
        <v>29</v>
      </c>
      <c r="C38" s="63">
        <v>31</v>
      </c>
      <c r="D38" s="67">
        <v>19981</v>
      </c>
    </row>
    <row r="39" spans="1:10">
      <c r="A39" s="265"/>
      <c r="B39" s="62" t="s">
        <v>30</v>
      </c>
      <c r="C39" s="63">
        <v>32</v>
      </c>
      <c r="D39" s="68">
        <v>14897</v>
      </c>
    </row>
    <row r="40" spans="1:10" ht="51.75" customHeight="1">
      <c r="A40" s="266" t="s">
        <v>32</v>
      </c>
      <c r="B40" s="267"/>
      <c r="C40" s="88">
        <v>33</v>
      </c>
      <c r="D40" s="89">
        <v>99</v>
      </c>
    </row>
    <row r="41" spans="1:10">
      <c r="A41" s="272" t="s">
        <v>33</v>
      </c>
      <c r="B41" s="83" t="s">
        <v>34</v>
      </c>
      <c r="C41" s="82">
        <v>34</v>
      </c>
      <c r="D41" s="68">
        <v>15280</v>
      </c>
    </row>
    <row r="42" spans="1:10">
      <c r="A42" s="273"/>
      <c r="B42" s="83" t="s">
        <v>35</v>
      </c>
      <c r="C42" s="82">
        <v>35</v>
      </c>
      <c r="D42" s="68">
        <v>30756</v>
      </c>
    </row>
    <row r="43" spans="1:10">
      <c r="A43" s="264" t="s">
        <v>36</v>
      </c>
      <c r="B43" s="62" t="s">
        <v>34</v>
      </c>
      <c r="C43" s="63">
        <v>36</v>
      </c>
      <c r="D43" s="68">
        <v>39585</v>
      </c>
    </row>
    <row r="44" spans="1:10">
      <c r="A44" s="265"/>
      <c r="B44" s="62" t="s">
        <v>35</v>
      </c>
      <c r="C44" s="63">
        <v>37</v>
      </c>
      <c r="D44" s="68">
        <v>21226</v>
      </c>
    </row>
    <row r="45" spans="1:10">
      <c r="A45" s="62" t="s">
        <v>37</v>
      </c>
      <c r="B45" s="62"/>
      <c r="C45" s="63">
        <v>38</v>
      </c>
      <c r="D45" s="165">
        <v>0.9405</v>
      </c>
    </row>
    <row r="46" spans="1:10">
      <c r="A46" s="291" t="s">
        <v>38</v>
      </c>
      <c r="B46" s="292"/>
      <c r="C46" s="292"/>
      <c r="D46" s="293"/>
    </row>
    <row r="47" spans="1:10">
      <c r="A47" s="62" t="s">
        <v>39</v>
      </c>
      <c r="B47" s="62"/>
      <c r="C47" s="63">
        <v>39</v>
      </c>
      <c r="D47" s="91">
        <v>161183</v>
      </c>
    </row>
    <row r="48" spans="1:10">
      <c r="A48" s="277" t="s">
        <v>8</v>
      </c>
      <c r="B48" s="62" t="s">
        <v>40</v>
      </c>
      <c r="C48" s="63">
        <v>40</v>
      </c>
      <c r="D48" s="92">
        <v>297</v>
      </c>
    </row>
    <row r="49" spans="1:4" ht="29.25">
      <c r="A49" s="278"/>
      <c r="B49" s="73" t="s">
        <v>41</v>
      </c>
      <c r="C49" s="63">
        <v>41</v>
      </c>
      <c r="D49" s="93">
        <v>108134</v>
      </c>
    </row>
    <row r="50" spans="1:4" ht="29.25">
      <c r="A50" s="278"/>
      <c r="B50" s="73" t="s">
        <v>42</v>
      </c>
      <c r="C50" s="63">
        <v>42</v>
      </c>
      <c r="D50" s="93">
        <v>89</v>
      </c>
    </row>
    <row r="51" spans="1:4" ht="29.25">
      <c r="A51" s="278"/>
      <c r="B51" s="73" t="s">
        <v>43</v>
      </c>
      <c r="C51" s="63">
        <v>43</v>
      </c>
      <c r="D51" s="93">
        <v>366</v>
      </c>
    </row>
    <row r="52" spans="1:4" ht="29.25">
      <c r="A52" s="278"/>
      <c r="B52" s="73" t="s">
        <v>44</v>
      </c>
      <c r="C52" s="63">
        <v>44</v>
      </c>
      <c r="D52" s="93">
        <v>4417</v>
      </c>
    </row>
    <row r="53" spans="1:4">
      <c r="A53" s="278"/>
      <c r="B53" s="62" t="s">
        <v>45</v>
      </c>
      <c r="C53" s="63">
        <v>45</v>
      </c>
      <c r="D53" s="92">
        <v>3846</v>
      </c>
    </row>
    <row r="54" spans="1:4">
      <c r="A54" s="278"/>
      <c r="B54" s="62" t="s">
        <v>46</v>
      </c>
      <c r="C54" s="63">
        <v>46</v>
      </c>
      <c r="D54" s="92">
        <v>4055</v>
      </c>
    </row>
    <row r="55" spans="1:4">
      <c r="A55" s="278"/>
      <c r="B55" s="62" t="s">
        <v>47</v>
      </c>
      <c r="C55" s="63">
        <v>47</v>
      </c>
      <c r="D55" s="92">
        <v>464</v>
      </c>
    </row>
    <row r="56" spans="1:4">
      <c r="A56" s="278"/>
      <c r="B56" s="62" t="s">
        <v>48</v>
      </c>
      <c r="C56" s="63">
        <v>48</v>
      </c>
      <c r="D56" s="92">
        <v>22028</v>
      </c>
    </row>
    <row r="57" spans="1:4">
      <c r="A57" s="278"/>
      <c r="B57" s="62" t="s">
        <v>49</v>
      </c>
      <c r="C57" s="63">
        <v>49</v>
      </c>
      <c r="D57" s="92">
        <v>1055</v>
      </c>
    </row>
    <row r="58" spans="1:4">
      <c r="A58" s="278"/>
      <c r="B58" s="62" t="s">
        <v>50</v>
      </c>
      <c r="C58" s="63">
        <v>50</v>
      </c>
      <c r="D58" s="92">
        <v>2628</v>
      </c>
    </row>
    <row r="59" spans="1:4">
      <c r="A59" s="278"/>
      <c r="B59" s="62" t="s">
        <v>51</v>
      </c>
      <c r="C59" s="63">
        <v>51</v>
      </c>
      <c r="D59" s="92">
        <v>720</v>
      </c>
    </row>
    <row r="60" spans="1:4">
      <c r="A60" s="279"/>
      <c r="B60" s="62" t="s">
        <v>52</v>
      </c>
      <c r="C60" s="63">
        <v>52</v>
      </c>
      <c r="D60" s="92">
        <v>3526</v>
      </c>
    </row>
    <row r="61" spans="1:4">
      <c r="A61" s="62" t="s">
        <v>53</v>
      </c>
      <c r="B61" s="62"/>
      <c r="C61" s="63">
        <v>53</v>
      </c>
      <c r="D61" s="152">
        <v>5179</v>
      </c>
    </row>
    <row r="62" spans="1:4">
      <c r="A62" s="62" t="s">
        <v>54</v>
      </c>
      <c r="B62" s="62"/>
      <c r="C62" s="63">
        <v>54</v>
      </c>
      <c r="D62" s="92">
        <v>8866</v>
      </c>
    </row>
    <row r="63" spans="1:4">
      <c r="A63" s="62" t="s">
        <v>55</v>
      </c>
      <c r="B63" s="62"/>
      <c r="C63" s="63">
        <v>55</v>
      </c>
      <c r="D63" s="92">
        <v>1565</v>
      </c>
    </row>
    <row r="64" spans="1:4">
      <c r="A64" s="264" t="s">
        <v>56</v>
      </c>
      <c r="B64" s="75" t="s">
        <v>29</v>
      </c>
      <c r="C64" s="63">
        <v>56</v>
      </c>
      <c r="D64" s="91">
        <v>19067</v>
      </c>
    </row>
    <row r="65" spans="1:4">
      <c r="A65" s="271"/>
      <c r="B65" s="62" t="s">
        <v>9</v>
      </c>
      <c r="C65" s="63">
        <v>57</v>
      </c>
      <c r="D65" s="92">
        <v>9369</v>
      </c>
    </row>
    <row r="66" spans="1:4">
      <c r="A66" s="265"/>
      <c r="B66" s="62" t="s">
        <v>10</v>
      </c>
      <c r="C66" s="63">
        <v>58</v>
      </c>
      <c r="D66" s="92">
        <v>9698</v>
      </c>
    </row>
    <row r="67" spans="1:4" ht="29.25">
      <c r="A67" s="249" t="s">
        <v>57</v>
      </c>
      <c r="B67" s="94" t="s">
        <v>41</v>
      </c>
      <c r="C67" s="87">
        <v>59</v>
      </c>
      <c r="D67" s="93">
        <v>9287</v>
      </c>
    </row>
    <row r="68" spans="1:4" ht="42.75">
      <c r="A68" s="250"/>
      <c r="B68" s="70" t="s">
        <v>58</v>
      </c>
      <c r="C68" s="87">
        <v>60</v>
      </c>
      <c r="D68" s="93">
        <v>1578</v>
      </c>
    </row>
    <row r="69" spans="1:4" ht="29.25">
      <c r="A69" s="250"/>
      <c r="B69" s="73" t="s">
        <v>59</v>
      </c>
      <c r="C69" s="87">
        <v>61</v>
      </c>
      <c r="D69" s="93">
        <v>571</v>
      </c>
    </row>
    <row r="70" spans="1:4" ht="42.75">
      <c r="A70" s="251"/>
      <c r="B70" s="70" t="s">
        <v>60</v>
      </c>
      <c r="C70" s="87">
        <v>62</v>
      </c>
      <c r="D70" s="93">
        <v>115</v>
      </c>
    </row>
    <row r="71" spans="1:4">
      <c r="A71" s="95" t="s">
        <v>61</v>
      </c>
      <c r="B71" s="96"/>
      <c r="C71" s="63">
        <v>63</v>
      </c>
      <c r="D71" s="97">
        <v>1</v>
      </c>
    </row>
    <row r="72" spans="1:4" s="64" customFormat="1">
      <c r="A72" s="268" t="s">
        <v>62</v>
      </c>
      <c r="B72" s="269"/>
      <c r="C72" s="269"/>
      <c r="D72" s="270"/>
    </row>
    <row r="73" spans="1:4" s="64" customFormat="1" ht="28.5">
      <c r="A73" s="264" t="s">
        <v>63</v>
      </c>
      <c r="B73" s="70" t="s">
        <v>64</v>
      </c>
      <c r="C73" s="71">
        <v>64</v>
      </c>
      <c r="D73" s="72">
        <v>15051</v>
      </c>
    </row>
    <row r="74" spans="1:4" s="64" customFormat="1" ht="29.25">
      <c r="A74" s="271"/>
      <c r="B74" s="73" t="s">
        <v>65</v>
      </c>
      <c r="C74" s="71">
        <v>65</v>
      </c>
      <c r="D74" s="74">
        <v>142</v>
      </c>
    </row>
    <row r="75" spans="1:4" s="64" customFormat="1">
      <c r="A75" s="265"/>
      <c r="B75" s="75" t="s">
        <v>12</v>
      </c>
      <c r="C75" s="65">
        <v>66</v>
      </c>
      <c r="D75" s="76">
        <f>+D73+D74</f>
        <v>15193</v>
      </c>
    </row>
    <row r="76" spans="1:4" s="64" customFormat="1" ht="29.25">
      <c r="A76" s="253" t="s">
        <v>66</v>
      </c>
      <c r="B76" s="73" t="s">
        <v>67</v>
      </c>
      <c r="C76" s="71">
        <v>67</v>
      </c>
      <c r="D76" s="74">
        <v>9</v>
      </c>
    </row>
    <row r="77" spans="1:4" s="64" customFormat="1" ht="43.5">
      <c r="A77" s="254"/>
      <c r="B77" s="73" t="s">
        <v>68</v>
      </c>
      <c r="C77" s="71">
        <v>68</v>
      </c>
      <c r="D77" s="74">
        <v>12908</v>
      </c>
    </row>
    <row r="78" spans="1:4" s="64" customFormat="1" ht="28.5">
      <c r="A78" s="254"/>
      <c r="B78" s="70" t="s">
        <v>69</v>
      </c>
      <c r="C78" s="71">
        <v>69</v>
      </c>
      <c r="D78" s="74">
        <v>176</v>
      </c>
    </row>
    <row r="79" spans="1:4" s="64" customFormat="1">
      <c r="A79" s="255"/>
      <c r="B79" s="77" t="s">
        <v>29</v>
      </c>
      <c r="C79" s="65">
        <v>70</v>
      </c>
      <c r="D79" s="76">
        <f>+D76+D77+D78</f>
        <v>13093</v>
      </c>
    </row>
    <row r="80" spans="1:4" s="64" customFormat="1">
      <c r="A80" s="256" t="s">
        <v>70</v>
      </c>
      <c r="B80" s="62" t="s">
        <v>71</v>
      </c>
      <c r="C80" s="65">
        <v>71</v>
      </c>
      <c r="D80" s="78">
        <v>6436</v>
      </c>
    </row>
    <row r="81" spans="1:4" s="64" customFormat="1">
      <c r="A81" s="257"/>
      <c r="B81" s="62" t="s">
        <v>72</v>
      </c>
      <c r="C81" s="65">
        <v>72</v>
      </c>
      <c r="D81" s="78">
        <v>3296</v>
      </c>
    </row>
    <row r="82" spans="1:4" s="64" customFormat="1">
      <c r="A82" s="257"/>
      <c r="B82" s="62" t="s">
        <v>73</v>
      </c>
      <c r="C82" s="65">
        <v>73</v>
      </c>
      <c r="D82" s="78">
        <v>34674</v>
      </c>
    </row>
    <row r="83" spans="1:4" s="64" customFormat="1">
      <c r="A83" s="257"/>
      <c r="B83" s="62" t="s">
        <v>74</v>
      </c>
      <c r="C83" s="65">
        <v>74</v>
      </c>
      <c r="D83" s="78">
        <v>1123</v>
      </c>
    </row>
    <row r="84" spans="1:4" s="64" customFormat="1">
      <c r="A84" s="257"/>
      <c r="B84" s="62" t="s">
        <v>75</v>
      </c>
      <c r="C84" s="65">
        <v>75</v>
      </c>
      <c r="D84" s="68">
        <v>2918</v>
      </c>
    </row>
    <row r="85" spans="1:4" s="64" customFormat="1" ht="57">
      <c r="A85" s="257"/>
      <c r="B85" s="79" t="s">
        <v>76</v>
      </c>
      <c r="C85" s="71">
        <v>76</v>
      </c>
      <c r="D85" s="80">
        <v>49901</v>
      </c>
    </row>
    <row r="86" spans="1:4" s="64" customFormat="1">
      <c r="A86" s="258"/>
      <c r="B86" s="75" t="s">
        <v>29</v>
      </c>
      <c r="C86" s="65">
        <v>77</v>
      </c>
      <c r="D86" s="67">
        <f>+D80+D81+D82+D83+D84+D85</f>
        <v>98348</v>
      </c>
    </row>
    <row r="87" spans="1:4">
      <c r="A87" s="261" t="s">
        <v>77</v>
      </c>
      <c r="B87" s="262"/>
      <c r="C87" s="262"/>
      <c r="D87" s="263"/>
    </row>
    <row r="88" spans="1:4" s="69" customFormat="1">
      <c r="A88" s="247" t="s">
        <v>117</v>
      </c>
      <c r="B88" s="248"/>
      <c r="C88" s="65">
        <v>78</v>
      </c>
      <c r="D88" s="66"/>
    </row>
    <row r="89" spans="1:4" s="69" customFormat="1">
      <c r="A89" s="256" t="s">
        <v>8</v>
      </c>
      <c r="B89" s="62" t="s">
        <v>12</v>
      </c>
      <c r="C89" s="65">
        <v>79</v>
      </c>
      <c r="D89" s="67">
        <f>+D91+D92</f>
        <v>33252</v>
      </c>
    </row>
    <row r="90" spans="1:4" s="69" customFormat="1">
      <c r="A90" s="257"/>
      <c r="B90" s="62" t="s">
        <v>79</v>
      </c>
      <c r="C90" s="65">
        <v>80</v>
      </c>
      <c r="D90" s="153">
        <v>0</v>
      </c>
    </row>
    <row r="91" spans="1:4" s="69" customFormat="1">
      <c r="A91" s="257"/>
      <c r="B91" s="62" t="s">
        <v>80</v>
      </c>
      <c r="C91" s="65">
        <v>81</v>
      </c>
      <c r="D91" s="153">
        <v>3943</v>
      </c>
    </row>
    <row r="92" spans="1:4" s="69" customFormat="1">
      <c r="A92" s="258"/>
      <c r="B92" s="62" t="s">
        <v>81</v>
      </c>
      <c r="C92" s="65">
        <v>82</v>
      </c>
      <c r="D92" s="153">
        <v>29309</v>
      </c>
    </row>
    <row r="93" spans="1:4" s="69" customFormat="1">
      <c r="A93" s="247" t="s">
        <v>82</v>
      </c>
      <c r="B93" s="248"/>
      <c r="C93" s="65">
        <v>83</v>
      </c>
      <c r="D93" s="67">
        <f>+D94+D95+D96</f>
        <v>74596</v>
      </c>
    </row>
    <row r="94" spans="1:4" s="69" customFormat="1">
      <c r="A94" s="256" t="s">
        <v>8</v>
      </c>
      <c r="B94" s="62" t="s">
        <v>83</v>
      </c>
      <c r="C94" s="65">
        <v>84</v>
      </c>
      <c r="D94" s="68">
        <v>58039</v>
      </c>
    </row>
    <row r="95" spans="1:4" s="69" customFormat="1">
      <c r="A95" s="257"/>
      <c r="B95" s="62" t="s">
        <v>84</v>
      </c>
      <c r="C95" s="65">
        <v>85</v>
      </c>
      <c r="D95" s="68">
        <f>4110+1256</f>
        <v>5366</v>
      </c>
    </row>
    <row r="96" spans="1:4" s="69" customFormat="1" ht="29.25">
      <c r="A96" s="258"/>
      <c r="B96" s="73" t="s">
        <v>138</v>
      </c>
      <c r="C96" s="71">
        <v>86</v>
      </c>
      <c r="D96" s="80">
        <v>11191</v>
      </c>
    </row>
    <row r="97" spans="1:4">
      <c r="A97" s="62" t="s">
        <v>86</v>
      </c>
      <c r="B97" s="62"/>
      <c r="C97" s="65">
        <v>87</v>
      </c>
      <c r="D97" s="67">
        <v>834</v>
      </c>
    </row>
    <row r="98" spans="1:4">
      <c r="A98" s="259" t="s">
        <v>8</v>
      </c>
      <c r="B98" s="62" t="s">
        <v>87</v>
      </c>
      <c r="C98" s="63">
        <v>88</v>
      </c>
      <c r="D98" s="68">
        <f>46+7+43</f>
        <v>96</v>
      </c>
    </row>
    <row r="99" spans="1:4">
      <c r="A99" s="259"/>
      <c r="B99" s="98" t="s">
        <v>88</v>
      </c>
      <c r="C99" s="99">
        <v>89</v>
      </c>
      <c r="D99" s="68">
        <v>738</v>
      </c>
    </row>
    <row r="100" spans="1:4">
      <c r="A100" s="100" t="s">
        <v>89</v>
      </c>
      <c r="B100" s="101"/>
      <c r="C100" s="63">
        <v>90</v>
      </c>
      <c r="D100" s="67">
        <v>21545</v>
      </c>
    </row>
    <row r="101" spans="1:4" ht="29.25">
      <c r="A101" s="102"/>
      <c r="B101" s="86" t="s">
        <v>90</v>
      </c>
      <c r="C101" s="103">
        <v>91</v>
      </c>
      <c r="D101" s="104">
        <v>5</v>
      </c>
    </row>
    <row r="102" spans="1:4">
      <c r="A102" s="105"/>
      <c r="B102" s="85" t="s">
        <v>91</v>
      </c>
      <c r="C102" s="106">
        <v>92</v>
      </c>
      <c r="D102" s="68">
        <v>21540</v>
      </c>
    </row>
    <row r="103" spans="1:4">
      <c r="A103" s="107"/>
      <c r="B103" s="85" t="s">
        <v>95</v>
      </c>
      <c r="C103" s="106">
        <v>93</v>
      </c>
      <c r="D103" s="68">
        <v>158053000</v>
      </c>
    </row>
    <row r="104" spans="1:4">
      <c r="A104" s="294" t="s">
        <v>144</v>
      </c>
      <c r="B104" s="294"/>
      <c r="C104" s="294"/>
      <c r="D104" s="294"/>
    </row>
    <row r="105" spans="1:4">
      <c r="A105" s="295"/>
      <c r="B105" s="295"/>
      <c r="C105" s="295"/>
      <c r="D105" s="295"/>
    </row>
    <row r="106" spans="1:4">
      <c r="A106" s="295"/>
      <c r="B106" s="295"/>
      <c r="C106" s="295"/>
      <c r="D106" s="295"/>
    </row>
    <row r="107" spans="1:4">
      <c r="A107" s="150"/>
      <c r="B107" s="150"/>
      <c r="C107" s="150"/>
      <c r="D107" s="150"/>
    </row>
    <row r="108" spans="1:4">
      <c r="A108" s="296" t="s">
        <v>143</v>
      </c>
      <c r="B108" s="296"/>
      <c r="C108" s="296"/>
      <c r="D108" s="296"/>
    </row>
    <row r="109" spans="1:4">
      <c r="A109" s="297" t="s">
        <v>145</v>
      </c>
      <c r="B109" s="297"/>
      <c r="C109" s="297"/>
      <c r="D109" s="297"/>
    </row>
    <row r="110" spans="1:4">
      <c r="A110" s="149"/>
      <c r="B110" s="149"/>
      <c r="C110" s="149"/>
      <c r="D110" s="149"/>
    </row>
    <row r="111" spans="1:4">
      <c r="A111" s="245" t="s">
        <v>141</v>
      </c>
      <c r="B111" s="245"/>
      <c r="C111" s="245"/>
      <c r="D111" s="245"/>
    </row>
    <row r="112" spans="1:4">
      <c r="A112" s="297" t="s">
        <v>146</v>
      </c>
      <c r="B112" s="297"/>
      <c r="C112" s="297"/>
      <c r="D112" s="297"/>
    </row>
    <row r="113" spans="1:4">
      <c r="A113" s="151"/>
      <c r="B113" s="151"/>
      <c r="C113" s="151"/>
      <c r="D113" s="151"/>
    </row>
    <row r="114" spans="1:4">
      <c r="A114" s="154"/>
      <c r="B114" s="154"/>
      <c r="C114" s="154"/>
      <c r="D114" s="154"/>
    </row>
    <row r="115" spans="1:4">
      <c r="A115" s="154"/>
      <c r="B115" s="154"/>
      <c r="C115" s="154"/>
      <c r="D115" s="154"/>
    </row>
    <row r="116" spans="1:4">
      <c r="A116" s="252" t="s">
        <v>142</v>
      </c>
      <c r="B116" s="252"/>
      <c r="C116" s="252"/>
      <c r="D116" s="252"/>
    </row>
  </sheetData>
  <mergeCells count="41">
    <mergeCell ref="A108:D108"/>
    <mergeCell ref="A109:D109"/>
    <mergeCell ref="A111:D111"/>
    <mergeCell ref="A116:D116"/>
    <mergeCell ref="A112:D112"/>
    <mergeCell ref="A104:D106"/>
    <mergeCell ref="A67:A70"/>
    <mergeCell ref="A72:D72"/>
    <mergeCell ref="A73:A75"/>
    <mergeCell ref="A76:A79"/>
    <mergeCell ref="A80:A86"/>
    <mergeCell ref="A87:D87"/>
    <mergeCell ref="A88:B88"/>
    <mergeCell ref="A89:A92"/>
    <mergeCell ref="A93:B93"/>
    <mergeCell ref="A94:A96"/>
    <mergeCell ref="A98:A99"/>
    <mergeCell ref="A64:A66"/>
    <mergeCell ref="A23:A25"/>
    <mergeCell ref="A26:A28"/>
    <mergeCell ref="A29:A31"/>
    <mergeCell ref="A32:A35"/>
    <mergeCell ref="A36:A37"/>
    <mergeCell ref="A38:A39"/>
    <mergeCell ref="A40:B40"/>
    <mergeCell ref="A41:A42"/>
    <mergeCell ref="A43:A44"/>
    <mergeCell ref="A46:D46"/>
    <mergeCell ref="A48:A60"/>
    <mergeCell ref="A20:A22"/>
    <mergeCell ref="B1:D1"/>
    <mergeCell ref="A2:D2"/>
    <mergeCell ref="A3:D3"/>
    <mergeCell ref="B4:D4"/>
    <mergeCell ref="A5:B5"/>
    <mergeCell ref="A6:B6"/>
    <mergeCell ref="A7:D7"/>
    <mergeCell ref="A9:A10"/>
    <mergeCell ref="A11:A13"/>
    <mergeCell ref="A14:A16"/>
    <mergeCell ref="A17:A19"/>
  </mergeCells>
  <pageMargins left="0.7" right="0.7" top="0.75" bottom="0.87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6"/>
  <sheetViews>
    <sheetView topLeftCell="A82" workbookViewId="0">
      <selection activeCell="D92" sqref="D92"/>
    </sheetView>
  </sheetViews>
  <sheetFormatPr defaultRowHeight="15"/>
  <cols>
    <col min="1" max="1" width="32.7109375" customWidth="1"/>
    <col min="2" max="2" width="34.7109375" customWidth="1"/>
    <col min="3" max="3" width="8.140625" customWidth="1"/>
    <col min="4" max="4" width="11.28515625" style="69" bestFit="1" customWidth="1"/>
  </cols>
  <sheetData>
    <row r="1" spans="1:12" ht="54" customHeight="1">
      <c r="A1" s="51" t="s">
        <v>0</v>
      </c>
      <c r="B1" s="239" t="s">
        <v>111</v>
      </c>
      <c r="C1" s="239"/>
      <c r="D1" s="239"/>
    </row>
    <row r="2" spans="1:12">
      <c r="A2" s="240" t="s">
        <v>1</v>
      </c>
      <c r="B2" s="240"/>
      <c r="C2" s="240"/>
      <c r="D2" s="240"/>
    </row>
    <row r="3" spans="1:12" ht="39" customHeight="1">
      <c r="A3" s="282" t="s">
        <v>113</v>
      </c>
      <c r="B3" s="282"/>
      <c r="C3" s="282"/>
      <c r="D3" s="282"/>
    </row>
    <row r="4" spans="1:12">
      <c r="A4" s="155"/>
      <c r="B4" s="286" t="s">
        <v>147</v>
      </c>
      <c r="C4" s="286"/>
      <c r="D4" s="286"/>
    </row>
    <row r="5" spans="1:12" ht="51">
      <c r="A5" s="283" t="s">
        <v>2</v>
      </c>
      <c r="B5" s="283"/>
      <c r="C5" s="156" t="s">
        <v>3</v>
      </c>
      <c r="D5" s="166" t="s">
        <v>100</v>
      </c>
    </row>
    <row r="6" spans="1:12">
      <c r="A6" s="284" t="s">
        <v>4</v>
      </c>
      <c r="B6" s="284"/>
      <c r="C6" s="59" t="s">
        <v>5</v>
      </c>
      <c r="D6" s="167"/>
    </row>
    <row r="7" spans="1:12">
      <c r="A7" s="287" t="s">
        <v>6</v>
      </c>
      <c r="B7" s="287"/>
      <c r="C7" s="287"/>
      <c r="D7" s="287"/>
    </row>
    <row r="8" spans="1:12">
      <c r="A8" s="62" t="s">
        <v>7</v>
      </c>
      <c r="B8" s="75" t="s">
        <v>12</v>
      </c>
      <c r="C8" s="63">
        <v>1</v>
      </c>
      <c r="D8" s="164">
        <f>+D9+D10</f>
        <v>3080668</v>
      </c>
    </row>
    <row r="9" spans="1:12">
      <c r="A9" s="259" t="s">
        <v>8</v>
      </c>
      <c r="B9" s="62" t="s">
        <v>9</v>
      </c>
      <c r="C9" s="63">
        <v>2</v>
      </c>
      <c r="D9" s="153">
        <v>1525855</v>
      </c>
    </row>
    <row r="10" spans="1:12">
      <c r="A10" s="259"/>
      <c r="B10" s="62" t="s">
        <v>10</v>
      </c>
      <c r="C10" s="63">
        <v>3</v>
      </c>
      <c r="D10" s="153">
        <v>1554813</v>
      </c>
    </row>
    <row r="11" spans="1:12">
      <c r="A11" s="259" t="s">
        <v>152</v>
      </c>
      <c r="B11" s="75" t="s">
        <v>12</v>
      </c>
      <c r="C11" s="63">
        <v>4</v>
      </c>
      <c r="D11" s="164">
        <f>+D12+D13</f>
        <v>2018950</v>
      </c>
    </row>
    <row r="12" spans="1:12">
      <c r="A12" s="259"/>
      <c r="B12" s="62" t="s">
        <v>9</v>
      </c>
      <c r="C12" s="63">
        <v>5</v>
      </c>
      <c r="D12" s="153">
        <v>983431</v>
      </c>
    </row>
    <row r="13" spans="1:12">
      <c r="A13" s="259"/>
      <c r="B13" s="62" t="s">
        <v>10</v>
      </c>
      <c r="C13" s="63">
        <v>6</v>
      </c>
      <c r="D13" s="153">
        <v>1035519</v>
      </c>
    </row>
    <row r="14" spans="1:12">
      <c r="A14" s="256" t="s">
        <v>114</v>
      </c>
      <c r="B14" s="75" t="s">
        <v>12</v>
      </c>
      <c r="C14" s="63">
        <v>7</v>
      </c>
      <c r="D14" s="164">
        <f>+D15+D16</f>
        <v>1061718</v>
      </c>
      <c r="G14">
        <f>100795+957019</f>
        <v>1057814</v>
      </c>
    </row>
    <row r="15" spans="1:12" s="64" customFormat="1">
      <c r="A15" s="257"/>
      <c r="B15" s="62" t="s">
        <v>9</v>
      </c>
      <c r="C15" s="63">
        <v>8</v>
      </c>
      <c r="D15" s="153">
        <f>51074+491350</f>
        <v>542424</v>
      </c>
    </row>
    <row r="16" spans="1:12" s="64" customFormat="1">
      <c r="A16" s="258"/>
      <c r="B16" s="62" t="s">
        <v>10</v>
      </c>
      <c r="C16" s="63">
        <v>9</v>
      </c>
      <c r="D16" s="153">
        <f>49124+470170</f>
        <v>519294</v>
      </c>
      <c r="L16" s="64">
        <v>3080668</v>
      </c>
    </row>
    <row r="17" spans="1:13">
      <c r="A17" s="256" t="s">
        <v>14</v>
      </c>
      <c r="B17" s="75" t="s">
        <v>12</v>
      </c>
      <c r="C17" s="63">
        <v>10</v>
      </c>
      <c r="D17" s="164">
        <f>+D18+D19</f>
        <v>31074</v>
      </c>
    </row>
    <row r="18" spans="1:13">
      <c r="A18" s="257"/>
      <c r="B18" s="62" t="s">
        <v>9</v>
      </c>
      <c r="C18" s="63">
        <v>11</v>
      </c>
      <c r="D18" s="153">
        <v>16144</v>
      </c>
      <c r="H18" t="s">
        <v>133</v>
      </c>
      <c r="I18" t="s">
        <v>134</v>
      </c>
      <c r="J18" t="s">
        <v>135</v>
      </c>
      <c r="K18" t="s">
        <v>136</v>
      </c>
    </row>
    <row r="19" spans="1:13">
      <c r="A19" s="258"/>
      <c r="B19" s="62" t="s">
        <v>10</v>
      </c>
      <c r="C19" s="63">
        <v>12</v>
      </c>
      <c r="D19" s="153">
        <v>14930</v>
      </c>
      <c r="H19" s="139">
        <v>3075655</v>
      </c>
      <c r="I19">
        <f>+K23</f>
        <v>9702</v>
      </c>
      <c r="J19">
        <f>+K27</f>
        <v>3240</v>
      </c>
      <c r="K19">
        <f>+M30</f>
        <v>14</v>
      </c>
      <c r="L19" s="144">
        <f>+H19+I19-J19+K19</f>
        <v>3082131</v>
      </c>
    </row>
    <row r="20" spans="1:13">
      <c r="A20" s="288" t="s">
        <v>15</v>
      </c>
      <c r="B20" s="162" t="s">
        <v>12</v>
      </c>
      <c r="C20" s="163">
        <v>13</v>
      </c>
      <c r="D20" s="164">
        <v>7413</v>
      </c>
    </row>
    <row r="21" spans="1:13">
      <c r="A21" s="289"/>
      <c r="B21" s="17" t="s">
        <v>16</v>
      </c>
      <c r="C21" s="163">
        <v>14</v>
      </c>
      <c r="D21" s="153">
        <v>6424</v>
      </c>
      <c r="L21">
        <f>+L16-L19</f>
        <v>-1463</v>
      </c>
    </row>
    <row r="22" spans="1:13">
      <c r="A22" s="290"/>
      <c r="B22" s="17" t="s">
        <v>17</v>
      </c>
      <c r="C22" s="163">
        <v>15</v>
      </c>
      <c r="D22" s="153">
        <v>968</v>
      </c>
    </row>
    <row r="23" spans="1:13">
      <c r="A23" s="256" t="s">
        <v>18</v>
      </c>
      <c r="B23" s="75" t="s">
        <v>12</v>
      </c>
      <c r="C23" s="63">
        <v>16</v>
      </c>
      <c r="D23" s="164">
        <f>+D24+D25</f>
        <v>1787</v>
      </c>
      <c r="I23" s="140">
        <v>21372</v>
      </c>
      <c r="J23" s="145">
        <v>31074</v>
      </c>
      <c r="K23">
        <f>J23-I23</f>
        <v>9702</v>
      </c>
    </row>
    <row r="24" spans="1:13">
      <c r="A24" s="257"/>
      <c r="B24" s="62" t="s">
        <v>19</v>
      </c>
      <c r="C24" s="63">
        <v>17</v>
      </c>
      <c r="D24" s="153">
        <v>595</v>
      </c>
    </row>
    <row r="25" spans="1:13">
      <c r="A25" s="258"/>
      <c r="B25" s="62" t="s">
        <v>20</v>
      </c>
      <c r="C25" s="63">
        <v>18</v>
      </c>
      <c r="D25" s="153">
        <v>1192</v>
      </c>
    </row>
    <row r="26" spans="1:13">
      <c r="A26" s="256" t="s">
        <v>21</v>
      </c>
      <c r="B26" s="75" t="s">
        <v>12</v>
      </c>
      <c r="C26" s="63">
        <v>19</v>
      </c>
      <c r="D26" s="164">
        <f>+D27+D28</f>
        <v>602</v>
      </c>
    </row>
    <row r="27" spans="1:13">
      <c r="A27" s="257"/>
      <c r="B27" s="62" t="s">
        <v>22</v>
      </c>
      <c r="C27" s="63">
        <v>20</v>
      </c>
      <c r="D27" s="153">
        <v>593</v>
      </c>
      <c r="I27" s="141">
        <v>5242</v>
      </c>
      <c r="J27" s="143">
        <v>8482</v>
      </c>
      <c r="K27">
        <f>J27-I27</f>
        <v>3240</v>
      </c>
    </row>
    <row r="28" spans="1:13">
      <c r="A28" s="258"/>
      <c r="B28" s="62" t="s">
        <v>23</v>
      </c>
      <c r="C28" s="63">
        <v>21</v>
      </c>
      <c r="D28" s="153">
        <v>9</v>
      </c>
    </row>
    <row r="29" spans="1:13">
      <c r="A29" s="256" t="s">
        <v>24</v>
      </c>
      <c r="B29" s="75" t="s">
        <v>12</v>
      </c>
      <c r="C29" s="63">
        <v>22</v>
      </c>
      <c r="D29" s="164">
        <f>+D30+D31</f>
        <v>8482</v>
      </c>
    </row>
    <row r="30" spans="1:13">
      <c r="A30" s="257"/>
      <c r="B30" s="62" t="s">
        <v>9</v>
      </c>
      <c r="C30" s="63">
        <v>23</v>
      </c>
      <c r="D30" s="153">
        <v>5004</v>
      </c>
      <c r="K30" s="146">
        <v>113</v>
      </c>
      <c r="L30" s="142">
        <v>99</v>
      </c>
      <c r="M30">
        <f>K30-L30</f>
        <v>14</v>
      </c>
    </row>
    <row r="31" spans="1:13">
      <c r="A31" s="258"/>
      <c r="B31" s="62" t="s">
        <v>10</v>
      </c>
      <c r="C31" s="63">
        <v>24</v>
      </c>
      <c r="D31" s="153">
        <v>3478</v>
      </c>
    </row>
    <row r="32" spans="1:13">
      <c r="A32" s="264" t="s">
        <v>25</v>
      </c>
      <c r="B32" s="84" t="s">
        <v>12</v>
      </c>
      <c r="C32" s="63">
        <v>25</v>
      </c>
      <c r="D32" s="164">
        <v>272</v>
      </c>
    </row>
    <row r="33" spans="1:10">
      <c r="A33" s="271"/>
      <c r="B33" s="85" t="s">
        <v>15</v>
      </c>
      <c r="C33" s="63">
        <v>26</v>
      </c>
      <c r="D33" s="153">
        <v>79</v>
      </c>
    </row>
    <row r="34" spans="1:10">
      <c r="A34" s="271"/>
      <c r="B34" s="85" t="s">
        <v>26</v>
      </c>
      <c r="C34" s="63">
        <v>27</v>
      </c>
      <c r="D34" s="153">
        <v>46</v>
      </c>
      <c r="J34">
        <v>1477</v>
      </c>
    </row>
    <row r="35" spans="1:10" ht="29.25">
      <c r="A35" s="265"/>
      <c r="B35" s="86" t="s">
        <v>27</v>
      </c>
      <c r="C35" s="87">
        <v>28</v>
      </c>
      <c r="D35" s="168">
        <v>96</v>
      </c>
    </row>
    <row r="36" spans="1:10">
      <c r="A36" s="280" t="s">
        <v>28</v>
      </c>
      <c r="B36" s="75" t="s">
        <v>29</v>
      </c>
      <c r="C36" s="63">
        <v>29</v>
      </c>
      <c r="D36" s="164">
        <v>24771</v>
      </c>
    </row>
    <row r="37" spans="1:10">
      <c r="A37" s="281"/>
      <c r="B37" s="62" t="s">
        <v>30</v>
      </c>
      <c r="C37" s="63">
        <v>30</v>
      </c>
      <c r="D37" s="153">
        <v>18907</v>
      </c>
    </row>
    <row r="38" spans="1:10">
      <c r="A38" s="264" t="s">
        <v>31</v>
      </c>
      <c r="B38" s="75" t="s">
        <v>29</v>
      </c>
      <c r="C38" s="63">
        <v>31</v>
      </c>
      <c r="D38" s="164">
        <v>28277</v>
      </c>
    </row>
    <row r="39" spans="1:10">
      <c r="A39" s="265"/>
      <c r="B39" s="62" t="s">
        <v>30</v>
      </c>
      <c r="C39" s="63">
        <v>32</v>
      </c>
      <c r="D39" s="153">
        <v>21265</v>
      </c>
    </row>
    <row r="40" spans="1:10" ht="46.5" customHeight="1">
      <c r="A40" s="266" t="s">
        <v>32</v>
      </c>
      <c r="B40" s="267"/>
      <c r="C40" s="88">
        <v>33</v>
      </c>
      <c r="D40" s="169">
        <v>113</v>
      </c>
    </row>
    <row r="41" spans="1:10">
      <c r="A41" s="272" t="s">
        <v>33</v>
      </c>
      <c r="B41" s="83" t="s">
        <v>34</v>
      </c>
      <c r="C41" s="82">
        <v>34</v>
      </c>
      <c r="D41" s="153">
        <v>21417</v>
      </c>
    </row>
    <row r="42" spans="1:10">
      <c r="A42" s="273"/>
      <c r="B42" s="83" t="s">
        <v>35</v>
      </c>
      <c r="C42" s="82">
        <v>35</v>
      </c>
      <c r="D42" s="153">
        <v>46151</v>
      </c>
    </row>
    <row r="43" spans="1:10">
      <c r="A43" s="264" t="s">
        <v>36</v>
      </c>
      <c r="B43" s="62" t="s">
        <v>34</v>
      </c>
      <c r="C43" s="63">
        <v>36</v>
      </c>
      <c r="D43" s="153">
        <v>76447</v>
      </c>
    </row>
    <row r="44" spans="1:10">
      <c r="A44" s="265"/>
      <c r="B44" s="62" t="s">
        <v>35</v>
      </c>
      <c r="C44" s="63">
        <v>37</v>
      </c>
      <c r="D44" s="153">
        <v>39136</v>
      </c>
    </row>
    <row r="45" spans="1:10">
      <c r="A45" s="62" t="s">
        <v>37</v>
      </c>
      <c r="B45" s="62"/>
      <c r="C45" s="63">
        <v>38</v>
      </c>
      <c r="D45" s="165"/>
    </row>
    <row r="46" spans="1:10">
      <c r="A46" s="291" t="s">
        <v>38</v>
      </c>
      <c r="B46" s="292"/>
      <c r="C46" s="292"/>
      <c r="D46" s="293"/>
    </row>
    <row r="47" spans="1:10">
      <c r="A47" s="62" t="s">
        <v>39</v>
      </c>
      <c r="B47" s="62"/>
      <c r="C47" s="63">
        <v>39</v>
      </c>
      <c r="D47" s="170">
        <f>162359+269+2</f>
        <v>162630</v>
      </c>
    </row>
    <row r="48" spans="1:10">
      <c r="A48" s="277" t="s">
        <v>8</v>
      </c>
      <c r="B48" s="62" t="s">
        <v>40</v>
      </c>
      <c r="C48" s="63">
        <v>40</v>
      </c>
      <c r="D48" s="152">
        <v>298</v>
      </c>
    </row>
    <row r="49" spans="1:4" ht="29.25">
      <c r="A49" s="278"/>
      <c r="B49" s="73" t="s">
        <v>41</v>
      </c>
      <c r="C49" s="63">
        <v>41</v>
      </c>
      <c r="D49" s="171">
        <v>109184</v>
      </c>
    </row>
    <row r="50" spans="1:4" ht="29.25">
      <c r="A50" s="278"/>
      <c r="B50" s="73" t="s">
        <v>42</v>
      </c>
      <c r="C50" s="63">
        <v>42</v>
      </c>
      <c r="D50" s="171">
        <v>90</v>
      </c>
    </row>
    <row r="51" spans="1:4" ht="29.25">
      <c r="A51" s="278"/>
      <c r="B51" s="73" t="s">
        <v>43</v>
      </c>
      <c r="C51" s="63">
        <v>43</v>
      </c>
      <c r="D51" s="171">
        <v>367</v>
      </c>
    </row>
    <row r="52" spans="1:4" ht="29.25">
      <c r="A52" s="278"/>
      <c r="B52" s="73" t="s">
        <v>44</v>
      </c>
      <c r="C52" s="63">
        <v>44</v>
      </c>
      <c r="D52" s="171">
        <v>4440</v>
      </c>
    </row>
    <row r="53" spans="1:4">
      <c r="A53" s="278"/>
      <c r="B53" s="62" t="s">
        <v>45</v>
      </c>
      <c r="C53" s="63">
        <v>45</v>
      </c>
      <c r="D53" s="152">
        <v>3867</v>
      </c>
    </row>
    <row r="54" spans="1:4">
      <c r="A54" s="278"/>
      <c r="B54" s="62" t="s">
        <v>46</v>
      </c>
      <c r="C54" s="63">
        <v>46</v>
      </c>
      <c r="D54" s="152">
        <v>4070</v>
      </c>
    </row>
    <row r="55" spans="1:4">
      <c r="A55" s="278"/>
      <c r="B55" s="62" t="s">
        <v>47</v>
      </c>
      <c r="C55" s="63">
        <v>47</v>
      </c>
      <c r="D55" s="152">
        <v>467</v>
      </c>
    </row>
    <row r="56" spans="1:4">
      <c r="A56" s="278"/>
      <c r="B56" s="62" t="s">
        <v>48</v>
      </c>
      <c r="C56" s="63">
        <v>48</v>
      </c>
      <c r="D56" s="152">
        <v>22272</v>
      </c>
    </row>
    <row r="57" spans="1:4">
      <c r="A57" s="278"/>
      <c r="B57" s="62" t="s">
        <v>49</v>
      </c>
      <c r="C57" s="63">
        <v>49</v>
      </c>
      <c r="D57" s="152">
        <v>1066</v>
      </c>
    </row>
    <row r="58" spans="1:4">
      <c r="A58" s="278"/>
      <c r="B58" s="62" t="s">
        <v>50</v>
      </c>
      <c r="C58" s="63">
        <v>50</v>
      </c>
      <c r="D58" s="152">
        <v>2652</v>
      </c>
    </row>
    <row r="59" spans="1:4">
      <c r="A59" s="278"/>
      <c r="B59" s="62" t="s">
        <v>51</v>
      </c>
      <c r="C59" s="63">
        <v>51</v>
      </c>
      <c r="D59" s="152">
        <v>728</v>
      </c>
    </row>
    <row r="60" spans="1:4">
      <c r="A60" s="279"/>
      <c r="B60" s="62" t="s">
        <v>52</v>
      </c>
      <c r="C60" s="63">
        <v>52</v>
      </c>
      <c r="D60" s="152">
        <v>3538</v>
      </c>
    </row>
    <row r="61" spans="1:4">
      <c r="A61" s="62" t="s">
        <v>53</v>
      </c>
      <c r="B61" s="62"/>
      <c r="C61" s="63">
        <v>53</v>
      </c>
      <c r="D61" s="152">
        <v>6593</v>
      </c>
    </row>
    <row r="62" spans="1:4">
      <c r="A62" s="62" t="s">
        <v>54</v>
      </c>
      <c r="B62" s="62"/>
      <c r="C62" s="63">
        <v>54</v>
      </c>
      <c r="D62" s="152">
        <v>8912</v>
      </c>
    </row>
    <row r="63" spans="1:4">
      <c r="A63" s="62" t="s">
        <v>55</v>
      </c>
      <c r="B63" s="62"/>
      <c r="C63" s="63">
        <v>55</v>
      </c>
      <c r="D63" s="152">
        <v>1565</v>
      </c>
    </row>
    <row r="64" spans="1:4">
      <c r="A64" s="264" t="s">
        <v>56</v>
      </c>
      <c r="B64" s="75" t="s">
        <v>29</v>
      </c>
      <c r="C64" s="63">
        <v>56</v>
      </c>
      <c r="D64" s="170">
        <v>19067</v>
      </c>
    </row>
    <row r="65" spans="1:4">
      <c r="A65" s="271"/>
      <c r="B65" s="62" t="s">
        <v>9</v>
      </c>
      <c r="C65" s="63">
        <v>57</v>
      </c>
      <c r="D65" s="152">
        <v>9369</v>
      </c>
    </row>
    <row r="66" spans="1:4">
      <c r="A66" s="265"/>
      <c r="B66" s="62" t="s">
        <v>10</v>
      </c>
      <c r="C66" s="63">
        <v>58</v>
      </c>
      <c r="D66" s="152">
        <v>9698</v>
      </c>
    </row>
    <row r="67" spans="1:4" ht="29.25">
      <c r="A67" s="249" t="s">
        <v>57</v>
      </c>
      <c r="B67" s="94" t="s">
        <v>41</v>
      </c>
      <c r="C67" s="87">
        <v>59</v>
      </c>
      <c r="D67" s="171">
        <v>9316</v>
      </c>
    </row>
    <row r="68" spans="1:4" ht="42.75">
      <c r="A68" s="250"/>
      <c r="B68" s="70" t="s">
        <v>58</v>
      </c>
      <c r="C68" s="87">
        <v>60</v>
      </c>
      <c r="D68" s="171">
        <v>1578</v>
      </c>
    </row>
    <row r="69" spans="1:4" ht="29.25">
      <c r="A69" s="250"/>
      <c r="B69" s="73" t="s">
        <v>59</v>
      </c>
      <c r="C69" s="87">
        <v>61</v>
      </c>
      <c r="D69" s="171">
        <v>571</v>
      </c>
    </row>
    <row r="70" spans="1:4" ht="42.75">
      <c r="A70" s="251"/>
      <c r="B70" s="70" t="s">
        <v>60</v>
      </c>
      <c r="C70" s="87">
        <v>62</v>
      </c>
      <c r="D70" s="171">
        <v>115</v>
      </c>
    </row>
    <row r="71" spans="1:4">
      <c r="A71" s="95" t="s">
        <v>61</v>
      </c>
      <c r="B71" s="96"/>
      <c r="C71" s="63">
        <v>63</v>
      </c>
      <c r="D71" s="172">
        <v>1</v>
      </c>
    </row>
    <row r="72" spans="1:4" s="64" customFormat="1">
      <c r="A72" s="268" t="s">
        <v>62</v>
      </c>
      <c r="B72" s="269"/>
      <c r="C72" s="269"/>
      <c r="D72" s="270"/>
    </row>
    <row r="73" spans="1:4" s="64" customFormat="1" ht="28.5">
      <c r="A73" s="264" t="s">
        <v>63</v>
      </c>
      <c r="B73" s="70" t="s">
        <v>64</v>
      </c>
      <c r="C73" s="71">
        <v>64</v>
      </c>
      <c r="D73" s="173">
        <v>18474</v>
      </c>
    </row>
    <row r="74" spans="1:4" s="64" customFormat="1" ht="29.25">
      <c r="A74" s="271"/>
      <c r="B74" s="73" t="s">
        <v>65</v>
      </c>
      <c r="C74" s="71">
        <v>65</v>
      </c>
      <c r="D74" s="174">
        <v>188</v>
      </c>
    </row>
    <row r="75" spans="1:4" s="64" customFormat="1">
      <c r="A75" s="265"/>
      <c r="B75" s="75" t="s">
        <v>12</v>
      </c>
      <c r="C75" s="65">
        <v>66</v>
      </c>
      <c r="D75" s="175">
        <f>+D73+D74</f>
        <v>18662</v>
      </c>
    </row>
    <row r="76" spans="1:4" s="64" customFormat="1" ht="29.25">
      <c r="A76" s="253" t="s">
        <v>66</v>
      </c>
      <c r="B76" s="73" t="s">
        <v>67</v>
      </c>
      <c r="C76" s="71">
        <v>67</v>
      </c>
      <c r="D76" s="174">
        <v>9</v>
      </c>
    </row>
    <row r="77" spans="1:4" s="64" customFormat="1" ht="43.5">
      <c r="A77" s="254"/>
      <c r="B77" s="73" t="s">
        <v>68</v>
      </c>
      <c r="C77" s="71">
        <v>68</v>
      </c>
      <c r="D77" s="174">
        <v>18259</v>
      </c>
    </row>
    <row r="78" spans="1:4" s="64" customFormat="1" ht="28.5">
      <c r="A78" s="254"/>
      <c r="B78" s="70" t="s">
        <v>69</v>
      </c>
      <c r="C78" s="71">
        <v>69</v>
      </c>
      <c r="D78" s="174">
        <v>327</v>
      </c>
    </row>
    <row r="79" spans="1:4" s="64" customFormat="1">
      <c r="A79" s="255"/>
      <c r="B79" s="77" t="s">
        <v>29</v>
      </c>
      <c r="C79" s="65">
        <v>70</v>
      </c>
      <c r="D79" s="175">
        <f>+D76+D77+D78</f>
        <v>18595</v>
      </c>
    </row>
    <row r="80" spans="1:4" s="64" customFormat="1">
      <c r="A80" s="256" t="s">
        <v>70</v>
      </c>
      <c r="B80" s="62" t="s">
        <v>71</v>
      </c>
      <c r="C80" s="65">
        <v>71</v>
      </c>
      <c r="D80" s="176">
        <v>8878</v>
      </c>
    </row>
    <row r="81" spans="1:4" s="64" customFormat="1">
      <c r="A81" s="257"/>
      <c r="B81" s="62" t="s">
        <v>72</v>
      </c>
      <c r="C81" s="65">
        <v>72</v>
      </c>
      <c r="D81" s="176">
        <v>4223</v>
      </c>
    </row>
    <row r="82" spans="1:4" s="64" customFormat="1">
      <c r="A82" s="257"/>
      <c r="B82" s="62" t="s">
        <v>73</v>
      </c>
      <c r="C82" s="65">
        <v>73</v>
      </c>
      <c r="D82" s="176">
        <v>47395</v>
      </c>
    </row>
    <row r="83" spans="1:4" s="64" customFormat="1">
      <c r="A83" s="257"/>
      <c r="B83" s="62" t="s">
        <v>74</v>
      </c>
      <c r="C83" s="65">
        <v>74</v>
      </c>
      <c r="D83" s="176">
        <v>1486</v>
      </c>
    </row>
    <row r="84" spans="1:4" s="64" customFormat="1">
      <c r="A84" s="257"/>
      <c r="B84" s="62" t="s">
        <v>75</v>
      </c>
      <c r="C84" s="65">
        <v>75</v>
      </c>
      <c r="D84" s="153">
        <v>3736</v>
      </c>
    </row>
    <row r="85" spans="1:4" s="64" customFormat="1" ht="57">
      <c r="A85" s="257"/>
      <c r="B85" s="79" t="s">
        <v>76</v>
      </c>
      <c r="C85" s="71">
        <v>76</v>
      </c>
      <c r="D85" s="168">
        <v>65113</v>
      </c>
    </row>
    <row r="86" spans="1:4" s="64" customFormat="1">
      <c r="A86" s="258"/>
      <c r="B86" s="75" t="s">
        <v>29</v>
      </c>
      <c r="C86" s="65">
        <v>77</v>
      </c>
      <c r="D86" s="164">
        <f>+D80+D81+D82+D83+D84+D85</f>
        <v>130831</v>
      </c>
    </row>
    <row r="87" spans="1:4">
      <c r="A87" s="261" t="s">
        <v>77</v>
      </c>
      <c r="B87" s="262"/>
      <c r="C87" s="262"/>
      <c r="D87" s="263"/>
    </row>
    <row r="88" spans="1:4" s="69" customFormat="1">
      <c r="A88" s="247" t="s">
        <v>117</v>
      </c>
      <c r="B88" s="248"/>
      <c r="C88" s="65">
        <v>78</v>
      </c>
      <c r="D88" s="177"/>
    </row>
    <row r="89" spans="1:4" s="69" customFormat="1">
      <c r="A89" s="256" t="s">
        <v>8</v>
      </c>
      <c r="B89" s="62" t="s">
        <v>12</v>
      </c>
      <c r="C89" s="65">
        <v>79</v>
      </c>
      <c r="D89" s="164">
        <f>+D91+D92</f>
        <v>43517</v>
      </c>
    </row>
    <row r="90" spans="1:4" s="69" customFormat="1">
      <c r="A90" s="257"/>
      <c r="B90" s="62" t="s">
        <v>79</v>
      </c>
      <c r="C90" s="65">
        <v>80</v>
      </c>
      <c r="D90" s="178" t="s">
        <v>151</v>
      </c>
    </row>
    <row r="91" spans="1:4" s="69" customFormat="1">
      <c r="A91" s="257"/>
      <c r="B91" s="62" t="s">
        <v>80</v>
      </c>
      <c r="C91" s="65">
        <v>81</v>
      </c>
      <c r="D91" s="153">
        <v>5119</v>
      </c>
    </row>
    <row r="92" spans="1:4" s="69" customFormat="1">
      <c r="A92" s="258"/>
      <c r="B92" s="62" t="s">
        <v>81</v>
      </c>
      <c r="C92" s="65">
        <v>82</v>
      </c>
      <c r="D92" s="153">
        <v>38398</v>
      </c>
    </row>
    <row r="93" spans="1:4" s="69" customFormat="1">
      <c r="A93" s="247" t="s">
        <v>82</v>
      </c>
      <c r="B93" s="248"/>
      <c r="C93" s="65">
        <v>83</v>
      </c>
      <c r="D93" s="164">
        <f>+D94+D95+D96</f>
        <v>94521</v>
      </c>
    </row>
    <row r="94" spans="1:4" s="69" customFormat="1">
      <c r="A94" s="256" t="s">
        <v>8</v>
      </c>
      <c r="B94" s="62" t="s">
        <v>83</v>
      </c>
      <c r="C94" s="65">
        <v>84</v>
      </c>
      <c r="D94" s="153">
        <v>74606</v>
      </c>
    </row>
    <row r="95" spans="1:4" s="69" customFormat="1">
      <c r="A95" s="257"/>
      <c r="B95" s="62" t="s">
        <v>84</v>
      </c>
      <c r="C95" s="65">
        <v>85</v>
      </c>
      <c r="D95" s="153">
        <f>5231+1668</f>
        <v>6899</v>
      </c>
    </row>
    <row r="96" spans="1:4" s="69" customFormat="1" ht="29.25">
      <c r="A96" s="258"/>
      <c r="B96" s="73" t="s">
        <v>138</v>
      </c>
      <c r="C96" s="71">
        <v>86</v>
      </c>
      <c r="D96" s="168">
        <v>13016</v>
      </c>
    </row>
    <row r="97" spans="1:4">
      <c r="A97" s="62" t="s">
        <v>86</v>
      </c>
      <c r="B97" s="62"/>
      <c r="C97" s="65">
        <v>87</v>
      </c>
      <c r="D97" s="164">
        <v>985</v>
      </c>
    </row>
    <row r="98" spans="1:4">
      <c r="A98" s="259" t="s">
        <v>8</v>
      </c>
      <c r="B98" s="62" t="s">
        <v>87</v>
      </c>
      <c r="C98" s="63">
        <v>88</v>
      </c>
      <c r="D98" s="153">
        <v>111</v>
      </c>
    </row>
    <row r="99" spans="1:4">
      <c r="A99" s="259"/>
      <c r="B99" s="98" t="s">
        <v>88</v>
      </c>
      <c r="C99" s="99">
        <v>89</v>
      </c>
      <c r="D99" s="153">
        <v>874</v>
      </c>
    </row>
    <row r="100" spans="1:4">
      <c r="A100" s="100" t="s">
        <v>89</v>
      </c>
      <c r="B100" s="101"/>
      <c r="C100" s="63">
        <v>90</v>
      </c>
      <c r="D100" s="164">
        <f>+D101+D102</f>
        <v>30462</v>
      </c>
    </row>
    <row r="101" spans="1:4" ht="29.25">
      <c r="A101" s="102"/>
      <c r="B101" s="86" t="s">
        <v>90</v>
      </c>
      <c r="C101" s="103">
        <v>91</v>
      </c>
      <c r="D101" s="179">
        <v>6</v>
      </c>
    </row>
    <row r="102" spans="1:4">
      <c r="A102" s="105"/>
      <c r="B102" s="85" t="s">
        <v>91</v>
      </c>
      <c r="C102" s="106">
        <v>92</v>
      </c>
      <c r="D102" s="153">
        <v>30456</v>
      </c>
    </row>
    <row r="103" spans="1:4">
      <c r="A103" s="107"/>
      <c r="B103" s="85" t="s">
        <v>95</v>
      </c>
      <c r="C103" s="106">
        <v>93</v>
      </c>
      <c r="D103" s="153">
        <v>221312000</v>
      </c>
    </row>
    <row r="104" spans="1:4">
      <c r="A104" s="294" t="s">
        <v>150</v>
      </c>
      <c r="B104" s="294"/>
      <c r="C104" s="294"/>
      <c r="D104" s="294"/>
    </row>
    <row r="105" spans="1:4">
      <c r="A105" s="295"/>
      <c r="B105" s="295"/>
      <c r="C105" s="295"/>
      <c r="D105" s="295"/>
    </row>
    <row r="106" spans="1:4">
      <c r="A106" s="295"/>
      <c r="B106" s="295"/>
      <c r="C106" s="295"/>
      <c r="D106" s="295"/>
    </row>
    <row r="107" spans="1:4">
      <c r="A107" s="158"/>
      <c r="B107" s="158"/>
      <c r="C107" s="158"/>
      <c r="D107" s="180"/>
    </row>
    <row r="108" spans="1:4">
      <c r="A108" s="296" t="s">
        <v>143</v>
      </c>
      <c r="B108" s="296"/>
      <c r="C108" s="296"/>
      <c r="D108" s="296"/>
    </row>
    <row r="109" spans="1:4">
      <c r="A109" s="297" t="s">
        <v>148</v>
      </c>
      <c r="B109" s="297"/>
      <c r="C109" s="297"/>
      <c r="D109" s="297"/>
    </row>
    <row r="110" spans="1:4">
      <c r="A110" s="157"/>
      <c r="B110" s="157"/>
      <c r="C110" s="157"/>
      <c r="D110" s="181"/>
    </row>
    <row r="111" spans="1:4">
      <c r="A111" s="245" t="s">
        <v>141</v>
      </c>
      <c r="B111" s="245"/>
      <c r="C111" s="245"/>
      <c r="D111" s="245"/>
    </row>
    <row r="112" spans="1:4">
      <c r="A112" s="297" t="s">
        <v>146</v>
      </c>
      <c r="B112" s="297"/>
      <c r="C112" s="297"/>
      <c r="D112" s="297"/>
    </row>
    <row r="113" spans="1:4">
      <c r="A113" s="159"/>
      <c r="B113" s="159"/>
      <c r="C113" s="159"/>
      <c r="D113" s="182"/>
    </row>
    <row r="114" spans="1:4">
      <c r="A114" s="159"/>
      <c r="B114" s="159"/>
      <c r="C114" s="159"/>
      <c r="D114" s="182"/>
    </row>
    <row r="115" spans="1:4">
      <c r="A115" s="159"/>
      <c r="B115" s="159"/>
      <c r="C115" s="159"/>
      <c r="D115" s="182"/>
    </row>
    <row r="116" spans="1:4">
      <c r="A116" s="252" t="s">
        <v>149</v>
      </c>
      <c r="B116" s="252"/>
      <c r="C116" s="252"/>
      <c r="D116" s="252"/>
    </row>
  </sheetData>
  <mergeCells count="41">
    <mergeCell ref="A108:D108"/>
    <mergeCell ref="A109:D109"/>
    <mergeCell ref="A111:D111"/>
    <mergeCell ref="A112:D112"/>
    <mergeCell ref="A116:D116"/>
    <mergeCell ref="A104:D106"/>
    <mergeCell ref="A67:A70"/>
    <mergeCell ref="A72:D72"/>
    <mergeCell ref="A73:A75"/>
    <mergeCell ref="A76:A79"/>
    <mergeCell ref="A80:A86"/>
    <mergeCell ref="A87:D87"/>
    <mergeCell ref="A88:B88"/>
    <mergeCell ref="A89:A92"/>
    <mergeCell ref="A93:B93"/>
    <mergeCell ref="A94:A96"/>
    <mergeCell ref="A98:A99"/>
    <mergeCell ref="A64:A66"/>
    <mergeCell ref="A23:A25"/>
    <mergeCell ref="A26:A28"/>
    <mergeCell ref="A29:A31"/>
    <mergeCell ref="A32:A35"/>
    <mergeCell ref="A36:A37"/>
    <mergeCell ref="A38:A39"/>
    <mergeCell ref="A40:B40"/>
    <mergeCell ref="A41:A42"/>
    <mergeCell ref="A43:A44"/>
    <mergeCell ref="A46:D46"/>
    <mergeCell ref="A48:A60"/>
    <mergeCell ref="A20:A22"/>
    <mergeCell ref="B1:D1"/>
    <mergeCell ref="A2:D2"/>
    <mergeCell ref="A3:D3"/>
    <mergeCell ref="B4:D4"/>
    <mergeCell ref="A5:B5"/>
    <mergeCell ref="A6:B6"/>
    <mergeCell ref="A7:D7"/>
    <mergeCell ref="A9:A10"/>
    <mergeCell ref="A11:A13"/>
    <mergeCell ref="A14:A16"/>
    <mergeCell ref="A17:A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6"/>
  <sheetViews>
    <sheetView topLeftCell="A79" workbookViewId="0">
      <selection activeCell="D92" sqref="D92"/>
    </sheetView>
  </sheetViews>
  <sheetFormatPr defaultRowHeight="15"/>
  <cols>
    <col min="1" max="1" width="32.7109375" customWidth="1"/>
    <col min="2" max="2" width="34.7109375" customWidth="1"/>
    <col min="3" max="3" width="8.140625" customWidth="1"/>
    <col min="4" max="4" width="11.28515625" style="69" bestFit="1" customWidth="1"/>
  </cols>
  <sheetData>
    <row r="1" spans="1:12" ht="54" customHeight="1">
      <c r="A1" s="51" t="s">
        <v>0</v>
      </c>
      <c r="B1" s="239" t="s">
        <v>111</v>
      </c>
      <c r="C1" s="239"/>
      <c r="D1" s="239"/>
    </row>
    <row r="2" spans="1:12">
      <c r="A2" s="240" t="s">
        <v>1</v>
      </c>
      <c r="B2" s="240"/>
      <c r="C2" s="240"/>
      <c r="D2" s="240"/>
    </row>
    <row r="3" spans="1:12" ht="39" customHeight="1">
      <c r="A3" s="282" t="s">
        <v>113</v>
      </c>
      <c r="B3" s="282"/>
      <c r="C3" s="282"/>
      <c r="D3" s="282"/>
    </row>
    <row r="4" spans="1:12">
      <c r="A4" s="183"/>
      <c r="B4" s="286" t="s">
        <v>153</v>
      </c>
      <c r="C4" s="286"/>
      <c r="D4" s="286"/>
    </row>
    <row r="5" spans="1:12" ht="51">
      <c r="A5" s="283" t="s">
        <v>2</v>
      </c>
      <c r="B5" s="283"/>
      <c r="C5" s="184" t="s">
        <v>3</v>
      </c>
      <c r="D5" s="166" t="s">
        <v>100</v>
      </c>
    </row>
    <row r="6" spans="1:12">
      <c r="A6" s="284" t="s">
        <v>4</v>
      </c>
      <c r="B6" s="284"/>
      <c r="C6" s="59" t="s">
        <v>5</v>
      </c>
      <c r="D6" s="167"/>
    </row>
    <row r="7" spans="1:12">
      <c r="A7" s="287" t="s">
        <v>6</v>
      </c>
      <c r="B7" s="287"/>
      <c r="C7" s="287"/>
      <c r="D7" s="287"/>
    </row>
    <row r="8" spans="1:12">
      <c r="A8" s="62" t="s">
        <v>7</v>
      </c>
      <c r="B8" s="75" t="s">
        <v>12</v>
      </c>
      <c r="C8" s="63">
        <v>1</v>
      </c>
      <c r="D8" s="164">
        <f>+D9+D10</f>
        <v>3085575</v>
      </c>
    </row>
    <row r="9" spans="1:12">
      <c r="A9" s="259" t="s">
        <v>8</v>
      </c>
      <c r="B9" s="62" t="s">
        <v>9</v>
      </c>
      <c r="C9" s="63">
        <v>2</v>
      </c>
      <c r="D9" s="153">
        <v>1528285</v>
      </c>
    </row>
    <row r="10" spans="1:12">
      <c r="A10" s="259"/>
      <c r="B10" s="62" t="s">
        <v>10</v>
      </c>
      <c r="C10" s="63">
        <v>3</v>
      </c>
      <c r="D10" s="153">
        <v>1557290</v>
      </c>
    </row>
    <row r="11" spans="1:12">
      <c r="A11" s="259" t="s">
        <v>152</v>
      </c>
      <c r="B11" s="75" t="s">
        <v>12</v>
      </c>
      <c r="C11" s="63">
        <v>4</v>
      </c>
      <c r="D11" s="164">
        <f>+D12+D13</f>
        <v>2019955</v>
      </c>
    </row>
    <row r="12" spans="1:12">
      <c r="A12" s="259"/>
      <c r="B12" s="62" t="s">
        <v>9</v>
      </c>
      <c r="C12" s="63">
        <v>5</v>
      </c>
      <c r="D12" s="153">
        <v>983920</v>
      </c>
    </row>
    <row r="13" spans="1:12">
      <c r="A13" s="259"/>
      <c r="B13" s="62" t="s">
        <v>10</v>
      </c>
      <c r="C13" s="63">
        <v>6</v>
      </c>
      <c r="D13" s="153">
        <v>1036035</v>
      </c>
    </row>
    <row r="14" spans="1:12">
      <c r="A14" s="256" t="s">
        <v>114</v>
      </c>
      <c r="B14" s="75" t="s">
        <v>12</v>
      </c>
      <c r="C14" s="63">
        <v>7</v>
      </c>
      <c r="D14" s="164">
        <f>+D15+D16</f>
        <v>1065620</v>
      </c>
      <c r="G14">
        <f>100795+957019</f>
        <v>1057814</v>
      </c>
    </row>
    <row r="15" spans="1:12" s="64" customFormat="1">
      <c r="A15" s="257"/>
      <c r="B15" s="62" t="s">
        <v>9</v>
      </c>
      <c r="C15" s="63">
        <v>8</v>
      </c>
      <c r="D15" s="153">
        <v>544365</v>
      </c>
    </row>
    <row r="16" spans="1:12" s="64" customFormat="1">
      <c r="A16" s="258"/>
      <c r="B16" s="62" t="s">
        <v>10</v>
      </c>
      <c r="C16" s="63">
        <v>9</v>
      </c>
      <c r="D16" s="153">
        <v>521255</v>
      </c>
      <c r="L16" s="64">
        <v>3085575</v>
      </c>
    </row>
    <row r="17" spans="1:13">
      <c r="A17" s="256" t="s">
        <v>14</v>
      </c>
      <c r="B17" s="75" t="s">
        <v>12</v>
      </c>
      <c r="C17" s="63">
        <v>10</v>
      </c>
      <c r="D17" s="164">
        <f>+D18+D19</f>
        <v>37711</v>
      </c>
    </row>
    <row r="18" spans="1:13">
      <c r="A18" s="257"/>
      <c r="B18" s="62" t="s">
        <v>9</v>
      </c>
      <c r="C18" s="63">
        <v>11</v>
      </c>
      <c r="D18" s="153">
        <v>19513</v>
      </c>
      <c r="H18" t="s">
        <v>133</v>
      </c>
      <c r="I18" t="s">
        <v>134</v>
      </c>
      <c r="J18" t="s">
        <v>135</v>
      </c>
      <c r="K18" t="s">
        <v>136</v>
      </c>
    </row>
    <row r="19" spans="1:13">
      <c r="A19" s="258"/>
      <c r="B19" s="62" t="s">
        <v>10</v>
      </c>
      <c r="C19" s="63">
        <v>12</v>
      </c>
      <c r="D19" s="153">
        <v>18198</v>
      </c>
      <c r="H19" s="139">
        <v>3080668</v>
      </c>
      <c r="I19">
        <f>+K23</f>
        <v>6637</v>
      </c>
      <c r="J19">
        <f>+K27</f>
        <v>1511</v>
      </c>
      <c r="K19">
        <f>+M30</f>
        <v>16</v>
      </c>
      <c r="L19" s="144">
        <f>+H19+I19-J19+K19</f>
        <v>3085810</v>
      </c>
    </row>
    <row r="20" spans="1:13">
      <c r="A20" s="288" t="s">
        <v>15</v>
      </c>
      <c r="B20" s="162" t="s">
        <v>12</v>
      </c>
      <c r="C20" s="163">
        <v>13</v>
      </c>
      <c r="D20" s="164">
        <v>8688</v>
      </c>
    </row>
    <row r="21" spans="1:13">
      <c r="A21" s="289"/>
      <c r="B21" s="17" t="s">
        <v>16</v>
      </c>
      <c r="C21" s="163">
        <v>14</v>
      </c>
      <c r="D21" s="153">
        <v>7549</v>
      </c>
      <c r="L21">
        <f>+L16-L19</f>
        <v>-235</v>
      </c>
    </row>
    <row r="22" spans="1:13">
      <c r="A22" s="290"/>
      <c r="B22" s="17" t="s">
        <v>17</v>
      </c>
      <c r="C22" s="163">
        <v>15</v>
      </c>
      <c r="D22" s="153">
        <v>1118</v>
      </c>
    </row>
    <row r="23" spans="1:13">
      <c r="A23" s="256" t="s">
        <v>18</v>
      </c>
      <c r="B23" s="75" t="s">
        <v>12</v>
      </c>
      <c r="C23" s="63">
        <v>16</v>
      </c>
      <c r="D23" s="164">
        <f>+D24+D25</f>
        <v>2108</v>
      </c>
      <c r="I23" s="140">
        <v>31074</v>
      </c>
      <c r="J23" s="145">
        <v>37711</v>
      </c>
      <c r="K23">
        <f>J23-I23</f>
        <v>6637</v>
      </c>
    </row>
    <row r="24" spans="1:13">
      <c r="A24" s="257"/>
      <c r="B24" s="62" t="s">
        <v>19</v>
      </c>
      <c r="C24" s="63">
        <v>17</v>
      </c>
      <c r="D24" s="153">
        <v>679</v>
      </c>
    </row>
    <row r="25" spans="1:13">
      <c r="A25" s="258"/>
      <c r="B25" s="62" t="s">
        <v>20</v>
      </c>
      <c r="C25" s="63">
        <v>18</v>
      </c>
      <c r="D25" s="153">
        <v>1429</v>
      </c>
    </row>
    <row r="26" spans="1:13">
      <c r="A26" s="256" t="s">
        <v>21</v>
      </c>
      <c r="B26" s="75" t="s">
        <v>12</v>
      </c>
      <c r="C26" s="63">
        <v>19</v>
      </c>
      <c r="D26" s="164">
        <f>+D27+D28</f>
        <v>743</v>
      </c>
    </row>
    <row r="27" spans="1:13">
      <c r="A27" s="257"/>
      <c r="B27" s="62" t="s">
        <v>22</v>
      </c>
      <c r="C27" s="63">
        <v>20</v>
      </c>
      <c r="D27" s="153">
        <v>733</v>
      </c>
      <c r="I27" s="141">
        <v>8482</v>
      </c>
      <c r="J27" s="143">
        <v>9993</v>
      </c>
      <c r="K27">
        <f>J27-I27</f>
        <v>1511</v>
      </c>
    </row>
    <row r="28" spans="1:13">
      <c r="A28" s="258"/>
      <c r="B28" s="62" t="s">
        <v>23</v>
      </c>
      <c r="C28" s="63">
        <v>21</v>
      </c>
      <c r="D28" s="153">
        <v>10</v>
      </c>
    </row>
    <row r="29" spans="1:13">
      <c r="A29" s="256" t="s">
        <v>24</v>
      </c>
      <c r="B29" s="75" t="s">
        <v>12</v>
      </c>
      <c r="C29" s="63">
        <v>22</v>
      </c>
      <c r="D29" s="164">
        <f>+D30+D31</f>
        <v>9993</v>
      </c>
    </row>
    <row r="30" spans="1:13">
      <c r="A30" s="257"/>
      <c r="B30" s="62" t="s">
        <v>9</v>
      </c>
      <c r="C30" s="63">
        <v>23</v>
      </c>
      <c r="D30" s="153">
        <v>5893</v>
      </c>
      <c r="K30" s="146">
        <v>113</v>
      </c>
      <c r="L30" s="142">
        <v>129</v>
      </c>
      <c r="M30">
        <f>+L30-K30</f>
        <v>16</v>
      </c>
    </row>
    <row r="31" spans="1:13">
      <c r="A31" s="258"/>
      <c r="B31" s="62" t="s">
        <v>10</v>
      </c>
      <c r="C31" s="63">
        <v>24</v>
      </c>
      <c r="D31" s="153">
        <v>4100</v>
      </c>
    </row>
    <row r="32" spans="1:13">
      <c r="A32" s="264" t="s">
        <v>25</v>
      </c>
      <c r="B32" s="84" t="s">
        <v>12</v>
      </c>
      <c r="C32" s="63">
        <v>25</v>
      </c>
      <c r="D32" s="164">
        <v>326</v>
      </c>
    </row>
    <row r="33" spans="1:10">
      <c r="A33" s="271"/>
      <c r="B33" s="85" t="s">
        <v>15</v>
      </c>
      <c r="C33" s="63">
        <v>26</v>
      </c>
      <c r="D33" s="153">
        <v>104</v>
      </c>
    </row>
    <row r="34" spans="1:10">
      <c r="A34" s="271"/>
      <c r="B34" s="85" t="s">
        <v>26</v>
      </c>
      <c r="C34" s="63">
        <v>27</v>
      </c>
      <c r="D34" s="153">
        <v>58</v>
      </c>
      <c r="J34">
        <v>1477</v>
      </c>
    </row>
    <row r="35" spans="1:10" ht="29.25">
      <c r="A35" s="265"/>
      <c r="B35" s="86" t="s">
        <v>27</v>
      </c>
      <c r="C35" s="87">
        <v>28</v>
      </c>
      <c r="D35" s="168">
        <v>107</v>
      </c>
    </row>
    <row r="36" spans="1:10">
      <c r="A36" s="280" t="s">
        <v>28</v>
      </c>
      <c r="B36" s="75" t="s">
        <v>29</v>
      </c>
      <c r="C36" s="63">
        <v>29</v>
      </c>
      <c r="D36" s="164">
        <v>24771</v>
      </c>
    </row>
    <row r="37" spans="1:10">
      <c r="A37" s="281"/>
      <c r="B37" s="62" t="s">
        <v>30</v>
      </c>
      <c r="C37" s="63">
        <v>30</v>
      </c>
      <c r="D37" s="153">
        <v>18907</v>
      </c>
    </row>
    <row r="38" spans="1:10">
      <c r="A38" s="264" t="s">
        <v>31</v>
      </c>
      <c r="B38" s="75" t="s">
        <v>29</v>
      </c>
      <c r="C38" s="63">
        <v>31</v>
      </c>
      <c r="D38" s="164">
        <v>28277</v>
      </c>
    </row>
    <row r="39" spans="1:10">
      <c r="A39" s="265"/>
      <c r="B39" s="62" t="s">
        <v>30</v>
      </c>
      <c r="C39" s="63">
        <v>32</v>
      </c>
      <c r="D39" s="153">
        <v>21265</v>
      </c>
    </row>
    <row r="40" spans="1:10" ht="46.5" customHeight="1">
      <c r="A40" s="266" t="s">
        <v>32</v>
      </c>
      <c r="B40" s="267"/>
      <c r="C40" s="88">
        <v>33</v>
      </c>
      <c r="D40" s="169">
        <v>129</v>
      </c>
    </row>
    <row r="41" spans="1:10">
      <c r="A41" s="272" t="s">
        <v>33</v>
      </c>
      <c r="B41" s="83" t="s">
        <v>34</v>
      </c>
      <c r="C41" s="82">
        <v>34</v>
      </c>
      <c r="D41" s="153">
        <v>26977</v>
      </c>
    </row>
    <row r="42" spans="1:10">
      <c r="A42" s="273"/>
      <c r="B42" s="83" t="s">
        <v>35</v>
      </c>
      <c r="C42" s="82">
        <v>35</v>
      </c>
      <c r="D42" s="153">
        <v>65543</v>
      </c>
    </row>
    <row r="43" spans="1:10">
      <c r="A43" s="264" t="s">
        <v>36</v>
      </c>
      <c r="B43" s="62" t="s">
        <v>34</v>
      </c>
      <c r="C43" s="63">
        <v>36</v>
      </c>
      <c r="D43" s="153">
        <v>99930</v>
      </c>
    </row>
    <row r="44" spans="1:10">
      <c r="A44" s="265"/>
      <c r="B44" s="62" t="s">
        <v>35</v>
      </c>
      <c r="C44" s="63">
        <v>37</v>
      </c>
      <c r="D44" s="153">
        <v>48241</v>
      </c>
    </row>
    <row r="45" spans="1:10">
      <c r="A45" s="62" t="s">
        <v>37</v>
      </c>
      <c r="B45" s="62"/>
      <c r="C45" s="63">
        <v>38</v>
      </c>
      <c r="D45" s="165"/>
    </row>
    <row r="46" spans="1:10">
      <c r="A46" s="291" t="s">
        <v>38</v>
      </c>
      <c r="B46" s="292"/>
      <c r="C46" s="292"/>
      <c r="D46" s="293"/>
    </row>
    <row r="47" spans="1:10">
      <c r="A47" s="62" t="s">
        <v>39</v>
      </c>
      <c r="B47" s="62"/>
      <c r="C47" s="63">
        <v>39</v>
      </c>
      <c r="D47" s="170">
        <f>163344+278+2</f>
        <v>163624</v>
      </c>
    </row>
    <row r="48" spans="1:10">
      <c r="A48" s="277" t="s">
        <v>8</v>
      </c>
      <c r="B48" s="62" t="s">
        <v>40</v>
      </c>
      <c r="C48" s="63">
        <v>40</v>
      </c>
      <c r="D48" s="152">
        <v>298</v>
      </c>
    </row>
    <row r="49" spans="1:4" ht="29.25">
      <c r="A49" s="278"/>
      <c r="B49" s="73" t="s">
        <v>41</v>
      </c>
      <c r="C49" s="63">
        <v>41</v>
      </c>
      <c r="D49" s="171">
        <v>109883</v>
      </c>
    </row>
    <row r="50" spans="1:4" ht="29.25">
      <c r="A50" s="278"/>
      <c r="B50" s="73" t="s">
        <v>42</v>
      </c>
      <c r="C50" s="63">
        <v>42</v>
      </c>
      <c r="D50" s="171">
        <v>90</v>
      </c>
    </row>
    <row r="51" spans="1:4" ht="29.25">
      <c r="A51" s="278"/>
      <c r="B51" s="73" t="s">
        <v>43</v>
      </c>
      <c r="C51" s="63">
        <v>43</v>
      </c>
      <c r="D51" s="171">
        <v>370</v>
      </c>
    </row>
    <row r="52" spans="1:4" ht="29.25">
      <c r="A52" s="278"/>
      <c r="B52" s="73" t="s">
        <v>44</v>
      </c>
      <c r="C52" s="63">
        <v>44</v>
      </c>
      <c r="D52" s="171">
        <v>4448</v>
      </c>
    </row>
    <row r="53" spans="1:4">
      <c r="A53" s="278"/>
      <c r="B53" s="62" t="s">
        <v>45</v>
      </c>
      <c r="C53" s="63">
        <v>45</v>
      </c>
      <c r="D53" s="152">
        <v>3899</v>
      </c>
    </row>
    <row r="54" spans="1:4">
      <c r="A54" s="278"/>
      <c r="B54" s="62" t="s">
        <v>46</v>
      </c>
      <c r="C54" s="63">
        <v>46</v>
      </c>
      <c r="D54" s="152">
        <v>4077</v>
      </c>
    </row>
    <row r="55" spans="1:4">
      <c r="A55" s="278"/>
      <c r="B55" s="62" t="s">
        <v>47</v>
      </c>
      <c r="C55" s="63">
        <v>47</v>
      </c>
      <c r="D55" s="152">
        <v>469</v>
      </c>
    </row>
    <row r="56" spans="1:4">
      <c r="A56" s="278"/>
      <c r="B56" s="62" t="s">
        <v>48</v>
      </c>
      <c r="C56" s="63">
        <v>48</v>
      </c>
      <c r="D56" s="152">
        <v>22446</v>
      </c>
    </row>
    <row r="57" spans="1:4">
      <c r="A57" s="278"/>
      <c r="B57" s="62" t="s">
        <v>49</v>
      </c>
      <c r="C57" s="63">
        <v>49</v>
      </c>
      <c r="D57" s="152">
        <v>1075</v>
      </c>
    </row>
    <row r="58" spans="1:4">
      <c r="A58" s="278"/>
      <c r="B58" s="62" t="s">
        <v>50</v>
      </c>
      <c r="C58" s="63">
        <v>50</v>
      </c>
      <c r="D58" s="152">
        <v>2659</v>
      </c>
    </row>
    <row r="59" spans="1:4">
      <c r="A59" s="278"/>
      <c r="B59" s="62" t="s">
        <v>51</v>
      </c>
      <c r="C59" s="63">
        <v>51</v>
      </c>
      <c r="D59" s="152">
        <v>733</v>
      </c>
    </row>
    <row r="60" spans="1:4">
      <c r="A60" s="279"/>
      <c r="B60" s="62" t="s">
        <v>52</v>
      </c>
      <c r="C60" s="63">
        <v>52</v>
      </c>
      <c r="D60" s="152">
        <v>3542</v>
      </c>
    </row>
    <row r="61" spans="1:4">
      <c r="A61" s="62" t="s">
        <v>53</v>
      </c>
      <c r="B61" s="62"/>
      <c r="C61" s="63">
        <v>53</v>
      </c>
      <c r="D61" s="152">
        <v>7543</v>
      </c>
    </row>
    <row r="62" spans="1:4">
      <c r="A62" s="62" t="s">
        <v>54</v>
      </c>
      <c r="B62" s="62"/>
      <c r="C62" s="63">
        <v>54</v>
      </c>
      <c r="D62" s="152">
        <v>10079</v>
      </c>
    </row>
    <row r="63" spans="1:4">
      <c r="A63" s="62" t="s">
        <v>55</v>
      </c>
      <c r="B63" s="62"/>
      <c r="C63" s="63">
        <v>55</v>
      </c>
      <c r="D63" s="152">
        <v>1565</v>
      </c>
    </row>
    <row r="64" spans="1:4">
      <c r="A64" s="264" t="s">
        <v>56</v>
      </c>
      <c r="B64" s="75" t="s">
        <v>29</v>
      </c>
      <c r="C64" s="63">
        <v>56</v>
      </c>
      <c r="D64" s="170">
        <v>19067</v>
      </c>
    </row>
    <row r="65" spans="1:4">
      <c r="A65" s="271"/>
      <c r="B65" s="62" t="s">
        <v>9</v>
      </c>
      <c r="C65" s="63">
        <v>57</v>
      </c>
      <c r="D65" s="152">
        <v>9369</v>
      </c>
    </row>
    <row r="66" spans="1:4">
      <c r="A66" s="265"/>
      <c r="B66" s="62" t="s">
        <v>10</v>
      </c>
      <c r="C66" s="63">
        <v>58</v>
      </c>
      <c r="D66" s="152">
        <v>9698</v>
      </c>
    </row>
    <row r="67" spans="1:4" ht="29.25">
      <c r="A67" s="249" t="s">
        <v>57</v>
      </c>
      <c r="B67" s="94" t="s">
        <v>41</v>
      </c>
      <c r="C67" s="87">
        <v>59</v>
      </c>
      <c r="D67" s="171">
        <v>9339</v>
      </c>
    </row>
    <row r="68" spans="1:4" ht="42.75">
      <c r="A68" s="250"/>
      <c r="B68" s="70" t="s">
        <v>58</v>
      </c>
      <c r="C68" s="87">
        <v>60</v>
      </c>
      <c r="D68" s="171">
        <v>1787</v>
      </c>
    </row>
    <row r="69" spans="1:4" ht="29.25">
      <c r="A69" s="250"/>
      <c r="B69" s="73" t="s">
        <v>59</v>
      </c>
      <c r="C69" s="87">
        <v>61</v>
      </c>
      <c r="D69" s="171">
        <v>571</v>
      </c>
    </row>
    <row r="70" spans="1:4" ht="42.75">
      <c r="A70" s="251"/>
      <c r="B70" s="70" t="s">
        <v>60</v>
      </c>
      <c r="C70" s="87">
        <v>62</v>
      </c>
      <c r="D70" s="171">
        <v>115</v>
      </c>
    </row>
    <row r="71" spans="1:4">
      <c r="A71" s="95" t="s">
        <v>61</v>
      </c>
      <c r="B71" s="96"/>
      <c r="C71" s="63">
        <v>63</v>
      </c>
      <c r="D71" s="172">
        <v>1</v>
      </c>
    </row>
    <row r="72" spans="1:4" s="64" customFormat="1">
      <c r="A72" s="268" t="s">
        <v>62</v>
      </c>
      <c r="B72" s="269"/>
      <c r="C72" s="269"/>
      <c r="D72" s="270"/>
    </row>
    <row r="73" spans="1:4" s="64" customFormat="1" ht="28.5">
      <c r="A73" s="264" t="s">
        <v>63</v>
      </c>
      <c r="B73" s="70" t="s">
        <v>64</v>
      </c>
      <c r="C73" s="71">
        <v>64</v>
      </c>
      <c r="D73" s="173">
        <v>21737</v>
      </c>
    </row>
    <row r="74" spans="1:4" s="64" customFormat="1" ht="29.25">
      <c r="A74" s="271"/>
      <c r="B74" s="73" t="s">
        <v>65</v>
      </c>
      <c r="C74" s="71">
        <v>65</v>
      </c>
      <c r="D74" s="174">
        <v>215</v>
      </c>
    </row>
    <row r="75" spans="1:4" s="64" customFormat="1">
      <c r="A75" s="265"/>
      <c r="B75" s="75" t="s">
        <v>12</v>
      </c>
      <c r="C75" s="65">
        <v>66</v>
      </c>
      <c r="D75" s="175">
        <f>+D73+D74</f>
        <v>21952</v>
      </c>
    </row>
    <row r="76" spans="1:4" s="64" customFormat="1" ht="29.25">
      <c r="A76" s="253" t="s">
        <v>66</v>
      </c>
      <c r="B76" s="73" t="s">
        <v>67</v>
      </c>
      <c r="C76" s="71">
        <v>67</v>
      </c>
      <c r="D76" s="174">
        <v>11</v>
      </c>
    </row>
    <row r="77" spans="1:4" s="64" customFormat="1" ht="43.5">
      <c r="A77" s="254"/>
      <c r="B77" s="73" t="s">
        <v>68</v>
      </c>
      <c r="C77" s="71">
        <v>68</v>
      </c>
      <c r="D77" s="174">
        <v>23359</v>
      </c>
    </row>
    <row r="78" spans="1:4" s="64" customFormat="1" ht="28.5">
      <c r="A78" s="254"/>
      <c r="B78" s="70" t="s">
        <v>69</v>
      </c>
      <c r="C78" s="71">
        <v>69</v>
      </c>
      <c r="D78" s="174">
        <v>660</v>
      </c>
    </row>
    <row r="79" spans="1:4" s="64" customFormat="1">
      <c r="A79" s="255"/>
      <c r="B79" s="77" t="s">
        <v>29</v>
      </c>
      <c r="C79" s="65">
        <v>70</v>
      </c>
      <c r="D79" s="175">
        <f>+D76+D77+D78</f>
        <v>24030</v>
      </c>
    </row>
    <row r="80" spans="1:4" s="64" customFormat="1">
      <c r="A80" s="256" t="s">
        <v>70</v>
      </c>
      <c r="B80" s="62" t="s">
        <v>71</v>
      </c>
      <c r="C80" s="65">
        <v>71</v>
      </c>
      <c r="D80" s="176">
        <v>11336</v>
      </c>
    </row>
    <row r="81" spans="1:4" s="64" customFormat="1">
      <c r="A81" s="257"/>
      <c r="B81" s="62" t="s">
        <v>72</v>
      </c>
      <c r="C81" s="65">
        <v>72</v>
      </c>
      <c r="D81" s="176">
        <v>5041</v>
      </c>
    </row>
    <row r="82" spans="1:4" s="64" customFormat="1">
      <c r="A82" s="257"/>
      <c r="B82" s="62" t="s">
        <v>73</v>
      </c>
      <c r="C82" s="65">
        <v>73</v>
      </c>
      <c r="D82" s="176">
        <v>58832</v>
      </c>
    </row>
    <row r="83" spans="1:4" s="64" customFormat="1">
      <c r="A83" s="257"/>
      <c r="B83" s="62" t="s">
        <v>74</v>
      </c>
      <c r="C83" s="65">
        <v>74</v>
      </c>
      <c r="D83" s="176">
        <v>1816</v>
      </c>
    </row>
    <row r="84" spans="1:4" s="64" customFormat="1">
      <c r="A84" s="257"/>
      <c r="B84" s="62" t="s">
        <v>75</v>
      </c>
      <c r="C84" s="65">
        <v>75</v>
      </c>
      <c r="D84" s="153">
        <v>4487</v>
      </c>
    </row>
    <row r="85" spans="1:4" s="64" customFormat="1" ht="57">
      <c r="A85" s="257"/>
      <c r="B85" s="79" t="s">
        <v>76</v>
      </c>
      <c r="C85" s="71">
        <v>76</v>
      </c>
      <c r="D85" s="168">
        <v>79244</v>
      </c>
    </row>
    <row r="86" spans="1:4" s="64" customFormat="1">
      <c r="A86" s="258"/>
      <c r="B86" s="75" t="s">
        <v>29</v>
      </c>
      <c r="C86" s="65">
        <v>77</v>
      </c>
      <c r="D86" s="164">
        <f>+D80+D81+D82+D83+D84+D85</f>
        <v>160756</v>
      </c>
    </row>
    <row r="87" spans="1:4">
      <c r="A87" s="261" t="s">
        <v>77</v>
      </c>
      <c r="B87" s="262"/>
      <c r="C87" s="262"/>
      <c r="D87" s="263"/>
    </row>
    <row r="88" spans="1:4" s="69" customFormat="1">
      <c r="A88" s="247" t="s">
        <v>117</v>
      </c>
      <c r="B88" s="248"/>
      <c r="C88" s="65">
        <v>78</v>
      </c>
      <c r="D88" s="177"/>
    </row>
    <row r="89" spans="1:4" s="69" customFormat="1">
      <c r="A89" s="256" t="s">
        <v>8</v>
      </c>
      <c r="B89" s="62" t="s">
        <v>12</v>
      </c>
      <c r="C89" s="65">
        <v>79</v>
      </c>
      <c r="D89" s="164">
        <f>+D91+D92</f>
        <v>52772</v>
      </c>
    </row>
    <row r="90" spans="1:4" s="69" customFormat="1">
      <c r="A90" s="257"/>
      <c r="B90" s="62" t="s">
        <v>79</v>
      </c>
      <c r="C90" s="65">
        <v>80</v>
      </c>
      <c r="D90" s="178" t="s">
        <v>151</v>
      </c>
    </row>
    <row r="91" spans="1:4" s="69" customFormat="1">
      <c r="A91" s="257"/>
      <c r="B91" s="62" t="s">
        <v>80</v>
      </c>
      <c r="C91" s="65">
        <v>81</v>
      </c>
      <c r="D91" s="153">
        <v>5786</v>
      </c>
    </row>
    <row r="92" spans="1:4" s="69" customFormat="1">
      <c r="A92" s="258"/>
      <c r="B92" s="62" t="s">
        <v>81</v>
      </c>
      <c r="C92" s="65">
        <v>82</v>
      </c>
      <c r="D92" s="153">
        <v>46986</v>
      </c>
    </row>
    <row r="93" spans="1:4" s="69" customFormat="1">
      <c r="A93" s="247" t="s">
        <v>82</v>
      </c>
      <c r="B93" s="248"/>
      <c r="C93" s="65">
        <v>83</v>
      </c>
      <c r="D93" s="164">
        <f>+D94+D95+D96</f>
        <v>114995</v>
      </c>
    </row>
    <row r="94" spans="1:4" s="69" customFormat="1">
      <c r="A94" s="256" t="s">
        <v>8</v>
      </c>
      <c r="B94" s="62" t="s">
        <v>83</v>
      </c>
      <c r="C94" s="65">
        <v>84</v>
      </c>
      <c r="D94" s="153">
        <v>91546</v>
      </c>
    </row>
    <row r="95" spans="1:4" s="69" customFormat="1">
      <c r="A95" s="257"/>
      <c r="B95" s="62" t="s">
        <v>84</v>
      </c>
      <c r="C95" s="65">
        <v>85</v>
      </c>
      <c r="D95" s="153">
        <f>5949+3017</f>
        <v>8966</v>
      </c>
    </row>
    <row r="96" spans="1:4" s="69" customFormat="1" ht="29.25">
      <c r="A96" s="258"/>
      <c r="B96" s="73" t="s">
        <v>138</v>
      </c>
      <c r="C96" s="71">
        <v>86</v>
      </c>
      <c r="D96" s="168">
        <v>14483</v>
      </c>
    </row>
    <row r="97" spans="1:4">
      <c r="A97" s="62" t="s">
        <v>86</v>
      </c>
      <c r="B97" s="62"/>
      <c r="C97" s="65">
        <v>87</v>
      </c>
      <c r="D97" s="164">
        <v>1081</v>
      </c>
    </row>
    <row r="98" spans="1:4">
      <c r="A98" s="259" t="s">
        <v>8</v>
      </c>
      <c r="B98" s="62" t="s">
        <v>87</v>
      </c>
      <c r="C98" s="63">
        <v>88</v>
      </c>
      <c r="D98" s="153">
        <v>134</v>
      </c>
    </row>
    <row r="99" spans="1:4">
      <c r="A99" s="259"/>
      <c r="B99" s="98" t="s">
        <v>88</v>
      </c>
      <c r="C99" s="99">
        <v>89</v>
      </c>
      <c r="D99" s="153">
        <v>947</v>
      </c>
    </row>
    <row r="100" spans="1:4">
      <c r="A100" s="100" t="s">
        <v>89</v>
      </c>
      <c r="B100" s="101"/>
      <c r="C100" s="63">
        <v>90</v>
      </c>
      <c r="D100" s="164">
        <f>+D101+D102</f>
        <v>46254</v>
      </c>
    </row>
    <row r="101" spans="1:4" ht="29.25">
      <c r="A101" s="102"/>
      <c r="B101" s="86" t="s">
        <v>90</v>
      </c>
      <c r="C101" s="103">
        <v>91</v>
      </c>
      <c r="D101" s="179">
        <v>7</v>
      </c>
    </row>
    <row r="102" spans="1:4">
      <c r="A102" s="105"/>
      <c r="B102" s="85" t="s">
        <v>91</v>
      </c>
      <c r="C102" s="106">
        <v>92</v>
      </c>
      <c r="D102" s="153">
        <v>46247</v>
      </c>
    </row>
    <row r="103" spans="1:4">
      <c r="A103" s="107"/>
      <c r="B103" s="85" t="s">
        <v>95</v>
      </c>
      <c r="C103" s="106">
        <v>93</v>
      </c>
      <c r="D103" s="153">
        <v>318098000</v>
      </c>
    </row>
    <row r="104" spans="1:4">
      <c r="A104" s="294" t="s">
        <v>154</v>
      </c>
      <c r="B104" s="294"/>
      <c r="C104" s="294"/>
      <c r="D104" s="294"/>
    </row>
    <row r="105" spans="1:4">
      <c r="A105" s="295"/>
      <c r="B105" s="295"/>
      <c r="C105" s="295"/>
      <c r="D105" s="295"/>
    </row>
    <row r="106" spans="1:4">
      <c r="A106" s="295"/>
      <c r="B106" s="295"/>
      <c r="C106" s="295"/>
      <c r="D106" s="295"/>
    </row>
    <row r="107" spans="1:4">
      <c r="A107" s="186"/>
      <c r="B107" s="186"/>
      <c r="C107" s="186"/>
      <c r="D107" s="180"/>
    </row>
    <row r="108" spans="1:4">
      <c r="A108" s="296" t="s">
        <v>143</v>
      </c>
      <c r="B108" s="296"/>
      <c r="C108" s="296"/>
      <c r="D108" s="296"/>
    </row>
    <row r="109" spans="1:4">
      <c r="A109" s="297" t="s">
        <v>148</v>
      </c>
      <c r="B109" s="297"/>
      <c r="C109" s="297"/>
      <c r="D109" s="297"/>
    </row>
    <row r="110" spans="1:4">
      <c r="A110" s="185"/>
      <c r="B110" s="185"/>
      <c r="C110" s="185"/>
      <c r="D110" s="181"/>
    </row>
    <row r="111" spans="1:4">
      <c r="A111" s="245" t="s">
        <v>141</v>
      </c>
      <c r="B111" s="245"/>
      <c r="C111" s="245"/>
      <c r="D111" s="245"/>
    </row>
    <row r="112" spans="1:4">
      <c r="A112" s="297" t="s">
        <v>146</v>
      </c>
      <c r="B112" s="297"/>
      <c r="C112" s="297"/>
      <c r="D112" s="297"/>
    </row>
    <row r="113" spans="1:4">
      <c r="A113" s="187"/>
      <c r="B113" s="187"/>
      <c r="C113" s="187"/>
      <c r="D113" s="182"/>
    </row>
    <row r="114" spans="1:4">
      <c r="A114" s="187"/>
      <c r="B114" s="187"/>
      <c r="C114" s="187"/>
      <c r="D114" s="182"/>
    </row>
    <row r="115" spans="1:4">
      <c r="A115" s="187"/>
      <c r="B115" s="187"/>
      <c r="C115" s="187"/>
      <c r="D115" s="182"/>
    </row>
    <row r="116" spans="1:4">
      <c r="A116" s="252" t="s">
        <v>155</v>
      </c>
      <c r="B116" s="252"/>
      <c r="C116" s="252"/>
      <c r="D116" s="252"/>
    </row>
  </sheetData>
  <mergeCells count="41">
    <mergeCell ref="A20:A22"/>
    <mergeCell ref="B1:D1"/>
    <mergeCell ref="A2:D2"/>
    <mergeCell ref="A3:D3"/>
    <mergeCell ref="B4:D4"/>
    <mergeCell ref="A5:B5"/>
    <mergeCell ref="A6:B6"/>
    <mergeCell ref="A7:D7"/>
    <mergeCell ref="A9:A10"/>
    <mergeCell ref="A11:A13"/>
    <mergeCell ref="A14:A16"/>
    <mergeCell ref="A17:A19"/>
    <mergeCell ref="A64:A66"/>
    <mergeCell ref="A23:A25"/>
    <mergeCell ref="A26:A28"/>
    <mergeCell ref="A29:A31"/>
    <mergeCell ref="A32:A35"/>
    <mergeCell ref="A36:A37"/>
    <mergeCell ref="A38:A39"/>
    <mergeCell ref="A40:B40"/>
    <mergeCell ref="A41:A42"/>
    <mergeCell ref="A43:A44"/>
    <mergeCell ref="A46:D46"/>
    <mergeCell ref="A48:A60"/>
    <mergeCell ref="A104:D106"/>
    <mergeCell ref="A67:A70"/>
    <mergeCell ref="A72:D72"/>
    <mergeCell ref="A73:A75"/>
    <mergeCell ref="A76:A79"/>
    <mergeCell ref="A80:A86"/>
    <mergeCell ref="A87:D87"/>
    <mergeCell ref="A88:B88"/>
    <mergeCell ref="A89:A92"/>
    <mergeCell ref="A93:B93"/>
    <mergeCell ref="A94:A96"/>
    <mergeCell ref="A98:A99"/>
    <mergeCell ref="A108:D108"/>
    <mergeCell ref="A109:D109"/>
    <mergeCell ref="A111:D111"/>
    <mergeCell ref="A112:D112"/>
    <mergeCell ref="A116:D1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2015.10</vt:lpstr>
      <vt:lpstr>2015.11</vt:lpstr>
      <vt:lpstr>2015.12</vt:lpstr>
      <vt:lpstr>2016.01</vt:lpstr>
      <vt:lpstr>2016.02</vt:lpstr>
      <vt:lpstr>2016.03</vt:lpstr>
      <vt:lpstr>2016.04</vt:lpstr>
      <vt:lpstr>2016.05</vt:lpstr>
      <vt:lpstr>2016.06</vt:lpstr>
      <vt:lpstr>2016.07</vt:lpstr>
      <vt:lpstr>2016.08</vt:lpstr>
      <vt:lpstr>2016.09</vt:lpstr>
      <vt:lpstr>Бодох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2016-10-05T00:19:37Z</dcterms:modified>
</cp:coreProperties>
</file>